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4355" windowHeight="8760" activeTab="6"/>
  </bookViews>
  <sheets>
    <sheet name="GIÁ VLXD THÁNG 4-2019" sheetId="1" r:id="rId1"/>
    <sheet name="phu luc 2" sheetId="2" r:id="rId2"/>
    <sheet name="PL 34" sheetId="3" r:id="rId3"/>
    <sheet name="PL 32" sheetId="4" r:id="rId4"/>
    <sheet name="PL 33" sheetId="5" r:id="rId5"/>
    <sheet name="PL 31" sheetId="6" r:id="rId6"/>
    <sheet name="PL 35" sheetId="7" r:id="rId7"/>
  </sheets>
  <definedNames>
    <definedName name="_xlnm.Print_Area" localSheetId="0">'GIÁ VLXD THÁNG 4-2019'!$A$1:$L$311</definedName>
    <definedName name="_xlnm.Print_Area" localSheetId="1">'phu luc 2'!$A$2:$E$51</definedName>
    <definedName name="_xlnm.Print_Area" localSheetId="5">'PL 31'!$A$4:$E$92</definedName>
    <definedName name="_xlnm.Print_Area" localSheetId="4">'PL 33'!$A$1:$N$35</definedName>
    <definedName name="_xlnm.Print_Area" localSheetId="2">'PL 34'!$A$1:$L$12</definedName>
    <definedName name="_xlnm.Print_Area" localSheetId="6">'PL 35'!$A$1:$L$21</definedName>
    <definedName name="_xlnm.Print_Titles" localSheetId="0">'GIÁ VLXD THÁNG 4-2019'!$3:$3</definedName>
    <definedName name="_xlnm.Print_Titles" localSheetId="5">'PL 31'!$6:$7</definedName>
    <definedName name="_xlnm.Print_Titles" localSheetId="6">'PL 35'!$1:$1</definedName>
  </definedNames>
  <calcPr fullCalcOnLoad="1"/>
</workbook>
</file>

<file path=xl/sharedStrings.xml><?xml version="1.0" encoding="utf-8"?>
<sst xmlns="http://schemas.openxmlformats.org/spreadsheetml/2006/main" count="1342" uniqueCount="710">
  <si>
    <t>TT</t>
  </si>
  <si>
    <t>MÃ HIỆU</t>
  </si>
  <si>
    <t>ĐVT</t>
  </si>
  <si>
    <t>TAM ĐƯỜNG</t>
  </si>
  <si>
    <t xml:space="preserve">TÂN UYÊN </t>
  </si>
  <si>
    <t xml:space="preserve">THAN UYÊN </t>
  </si>
  <si>
    <t>TP LAI CHÂU</t>
  </si>
  <si>
    <t xml:space="preserve">PHONG THỔ </t>
  </si>
  <si>
    <t>SÌN HỒ</t>
  </si>
  <si>
    <t>NẬM NHÙN</t>
  </si>
  <si>
    <t>MƯỜNG  TÈ</t>
  </si>
  <si>
    <t>Xăng</t>
  </si>
  <si>
    <t xml:space="preserve"> đ/lít </t>
  </si>
  <si>
    <t>đ/kg</t>
  </si>
  <si>
    <t>đ/m3</t>
  </si>
  <si>
    <t>Gạch các loại</t>
  </si>
  <si>
    <t>a</t>
  </si>
  <si>
    <t>đ/viên</t>
  </si>
  <si>
    <t>b</t>
  </si>
  <si>
    <t>Gạch  40 x 40 cm</t>
  </si>
  <si>
    <t>đ/m2</t>
  </si>
  <si>
    <t>Gạch  30 x 30 cm</t>
  </si>
  <si>
    <t>Gạch PRIME</t>
  </si>
  <si>
    <t>Gạch Long Hầu</t>
  </si>
  <si>
    <t xml:space="preserve">Gạch  40 x40cm </t>
  </si>
  <si>
    <t>Gạch 25 x40cm</t>
  </si>
  <si>
    <t>Thiết bị điện các loại</t>
  </si>
  <si>
    <t>Bóng đèn tuýp 1,2m Rạng Đông (cả bộ)</t>
  </si>
  <si>
    <t>đ/bộ</t>
  </si>
  <si>
    <t>Bóng đèn tuýp 0,6m Rạng Đông (cả bộ)</t>
  </si>
  <si>
    <t>Bóng đèn tròn Rạng Đông 100W</t>
  </si>
  <si>
    <t>đ/bóng</t>
  </si>
  <si>
    <t>đ/m</t>
  </si>
  <si>
    <t>Gỗ các loại</t>
  </si>
  <si>
    <t>Tre ĐK 6 - 10 cm, L =&gt; 6m</t>
  </si>
  <si>
    <t>đ/cây</t>
  </si>
  <si>
    <t>Tre ĐK 10 - 15 cm ,L =&gt; 6m</t>
  </si>
  <si>
    <t>Giá các loại cửa dưới đây đã bao gồm chi phí SX, Vận chuyển và lắp dựng tại công trình hoàn chỉnh, cả sơn bóng (chưa bao gồm các phụ kiện: khoá, ke góc, bản lề, chốt cửa và các phụ kiện khác...)</t>
  </si>
  <si>
    <t xml:space="preserve">Cửa gỗ nhóm III </t>
  </si>
  <si>
    <t>dày 4cm</t>
  </si>
  <si>
    <t>Cửa đi pa nô kính (kính 5ly)</t>
  </si>
  <si>
    <t>Cửa sổ pa nô kính (kính 5ly)</t>
  </si>
  <si>
    <t>Khuôn cửa các loại</t>
  </si>
  <si>
    <t>Khuôn cửa kép gỗ nhóm III</t>
  </si>
  <si>
    <t>70*250 mm</t>
  </si>
  <si>
    <t>Khuôn cửa đơn gỗ nhóm III</t>
  </si>
  <si>
    <t>70*140 mm</t>
  </si>
  <si>
    <t>Khuôn cửa kép gỗ nhóm IV</t>
  </si>
  <si>
    <t>Khuôn cửa đơn gỗ nhóm IV</t>
  </si>
  <si>
    <t xml:space="preserve">Ống nước các loại </t>
  </si>
  <si>
    <t>Ống nước mạ kẽm Hoà Phát</t>
  </si>
  <si>
    <t>Đường kính ngoài 21mm</t>
  </si>
  <si>
    <t>Đường kính ngoài 27mm</t>
  </si>
  <si>
    <t>Đường kính ngoài 34mm</t>
  </si>
  <si>
    <t>Đường kính ngoài 42mm</t>
  </si>
  <si>
    <t>Đường kính ngoài 48mm</t>
  </si>
  <si>
    <t>Đường kính ngoài 60mm</t>
  </si>
  <si>
    <t>Đường kính ngoài 75mm</t>
  </si>
  <si>
    <t>Đường kính ngoài 90mm</t>
  </si>
  <si>
    <t>Đường kính ngoài 110mm</t>
  </si>
  <si>
    <t>ống Class 1</t>
  </si>
  <si>
    <t>c</t>
  </si>
  <si>
    <t>1200L nằm</t>
  </si>
  <si>
    <t>đ/cái</t>
  </si>
  <si>
    <t>1200L Đứng</t>
  </si>
  <si>
    <t>1500L nằm</t>
  </si>
  <si>
    <t>1500L Đứng</t>
  </si>
  <si>
    <t>2000L nằm</t>
  </si>
  <si>
    <t>2000L Đứng</t>
  </si>
  <si>
    <t>3000L nằm</t>
  </si>
  <si>
    <t>Tấm lợp các loại</t>
  </si>
  <si>
    <t>đ/tấm</t>
  </si>
  <si>
    <t>Tấm lợp prôximăng Đông Anh</t>
  </si>
  <si>
    <t xml:space="preserve">Tâm úp nóc prôximăng Thái nguyên </t>
  </si>
  <si>
    <t xml:space="preserve">   DANH MỤC VẬT LIỆU ĐƠN VỊ SẢN XUẤT, KINH DOANH</t>
  </si>
  <si>
    <t>ĐƠN GIÁ
(Đồng)</t>
  </si>
  <si>
    <t>Đá hộc</t>
  </si>
  <si>
    <t>Cát xây dựng</t>
  </si>
  <si>
    <t>Gỗ cốp pha</t>
  </si>
  <si>
    <t xml:space="preserve">Gạch ốp lát </t>
  </si>
  <si>
    <t xml:space="preserve"> </t>
  </si>
  <si>
    <t xml:space="preserve">         </t>
  </si>
  <si>
    <t>Cửa đi pa nô đặc</t>
  </si>
  <si>
    <t>Cửa sổ pa nô đặc</t>
  </si>
  <si>
    <t xml:space="preserve"> MÃ HIỆU, QUY CÁCH CHẤT LƯỢNG</t>
  </si>
  <si>
    <t xml:space="preserve">   DANH MỤC VẬT LIỆU QUY CÁCH, PHẨM CHẤT</t>
  </si>
  <si>
    <t>Dây điện SI NO VCTFK 2 x 0,75</t>
  </si>
  <si>
    <t>Dây điện SI NO VCTFK 2 x 1,0</t>
  </si>
  <si>
    <t>Dây điện SI NO VCTFK 2 x 1,5</t>
  </si>
  <si>
    <t>Dây điện SI NO VCTFK 2 x 2,5</t>
  </si>
  <si>
    <t>Dây điện SI NO VCTFK 2 x 4,0</t>
  </si>
  <si>
    <t>Cây chống gỗ</t>
  </si>
  <si>
    <t>Dây điện SI NO VCTFK 2 x 6,0</t>
  </si>
  <si>
    <t>Dây điện Trần Phú VCm 2 x 0,75</t>
  </si>
  <si>
    <t>Dây điện Trần Phú VCm 2 x 1,0</t>
  </si>
  <si>
    <t>Dây điện Trần Phú VCm 2 x 1,5</t>
  </si>
  <si>
    <t>Dây điện Trần Phú VCm 2 x 2,5</t>
  </si>
  <si>
    <t>Dây điện Trần Phú VCm 2 x 4,0</t>
  </si>
  <si>
    <t>Dây điện Trần Phú VCm 2 x 6,0</t>
  </si>
  <si>
    <t>Dây dẹt</t>
  </si>
  <si>
    <t>Đá xây dựng</t>
  </si>
  <si>
    <t>Đá dăm 1x2</t>
  </si>
  <si>
    <t>Đá dăm 2x4</t>
  </si>
  <si>
    <t>Đá dăm 4x6</t>
  </si>
  <si>
    <t>Đá 0,5x1</t>
  </si>
  <si>
    <t>Thép hình các loại</t>
  </si>
  <si>
    <t>Đinh 3cm</t>
  </si>
  <si>
    <t>Đinh 5cm</t>
  </si>
  <si>
    <t>Đinh 7cm</t>
  </si>
  <si>
    <t>Cấp phối đá dăm loại 1</t>
  </si>
  <si>
    <t>Gạch  60 x 60 cm</t>
  </si>
  <si>
    <t>Gạch  50 x 50 cm</t>
  </si>
  <si>
    <t>Đinh 10cm</t>
  </si>
  <si>
    <t>Tâm úp nóc prôximăng Đông anh</t>
  </si>
  <si>
    <t>Bồn nước Việt Mỹ</t>
  </si>
  <si>
    <r>
      <t xml:space="preserve">Tôn Hoa Sen </t>
    </r>
    <r>
      <rPr>
        <i/>
        <sz val="12"/>
        <rFont val="Times New Roman"/>
        <family val="1"/>
      </rPr>
      <t>(sơn màu các loại)</t>
    </r>
    <r>
      <rPr>
        <sz val="12"/>
        <rFont val="Times New Roman"/>
        <family val="1"/>
      </rPr>
      <t xml:space="preserve"> dầy 0,30mm - 11 sóng</t>
    </r>
  </si>
  <si>
    <r>
      <t xml:space="preserve">Tôn Hoa Sen </t>
    </r>
    <r>
      <rPr>
        <i/>
        <sz val="12"/>
        <rFont val="Times New Roman"/>
        <family val="1"/>
      </rPr>
      <t>(sơn màu các loại)</t>
    </r>
    <r>
      <rPr>
        <sz val="12"/>
        <rFont val="Times New Roman"/>
        <family val="1"/>
      </rPr>
      <t xml:space="preserve"> dầy 0,35mm - 11 sóng</t>
    </r>
  </si>
  <si>
    <r>
      <t xml:space="preserve">Tôn Hoa Sen </t>
    </r>
    <r>
      <rPr>
        <i/>
        <sz val="12"/>
        <rFont val="Times New Roman"/>
        <family val="1"/>
      </rPr>
      <t>(sơn màu các loại)</t>
    </r>
    <r>
      <rPr>
        <sz val="12"/>
        <rFont val="Times New Roman"/>
        <family val="1"/>
      </rPr>
      <t xml:space="preserve"> dầy 0,40mm - 11 sóng</t>
    </r>
  </si>
  <si>
    <r>
      <t xml:space="preserve">Tôn Hoa Sen </t>
    </r>
    <r>
      <rPr>
        <i/>
        <sz val="12"/>
        <rFont val="Times New Roman"/>
        <family val="1"/>
      </rPr>
      <t>(sơn màu các loại)</t>
    </r>
    <r>
      <rPr>
        <sz val="12"/>
        <rFont val="Times New Roman"/>
        <family val="1"/>
      </rPr>
      <t xml:space="preserve"> dầy 0,42mm - 11</t>
    </r>
  </si>
  <si>
    <r>
      <t xml:space="preserve">Tôn Hoa Sen </t>
    </r>
    <r>
      <rPr>
        <i/>
        <sz val="12"/>
        <rFont val="Times New Roman"/>
        <family val="1"/>
      </rPr>
      <t>(sơn màu các loại)</t>
    </r>
    <r>
      <rPr>
        <sz val="12"/>
        <rFont val="Times New Roman"/>
        <family val="1"/>
      </rPr>
      <t xml:space="preserve"> dầy 0,45mm - 11 sóng</t>
    </r>
  </si>
  <si>
    <t>Gạch 30 x30cm</t>
  </si>
  <si>
    <t xml:space="preserve">Cửa gỗ nhóm IV </t>
  </si>
  <si>
    <t>1.80-6.0</t>
  </si>
  <si>
    <t>1.50-12.5</t>
  </si>
  <si>
    <t>1.60-12.5</t>
  </si>
  <si>
    <t>1.70-10.0</t>
  </si>
  <si>
    <t>1.70-8.0</t>
  </si>
  <si>
    <t>1.90-8.0</t>
  </si>
  <si>
    <t>2.20-6.0</t>
  </si>
  <si>
    <t>2.20-5.0</t>
  </si>
  <si>
    <t>2.70-5.0</t>
  </si>
  <si>
    <t>3000L Đứng</t>
  </si>
  <si>
    <r>
      <t>Tôn LD Việt Ý</t>
    </r>
    <r>
      <rPr>
        <i/>
        <sz val="12"/>
        <rFont val="Times New Roman"/>
        <family val="1"/>
      </rPr>
      <t>(sơn màu các loại)</t>
    </r>
    <r>
      <rPr>
        <sz val="12"/>
        <rFont val="Times New Roman"/>
        <family val="1"/>
      </rPr>
      <t xml:space="preserve"> dầy 0,30mm - 11 sóng</t>
    </r>
  </si>
  <si>
    <r>
      <t>Tôn LD Việt Ý</t>
    </r>
    <r>
      <rPr>
        <i/>
        <sz val="12"/>
        <rFont val="Times New Roman"/>
        <family val="1"/>
      </rPr>
      <t>(sơn màu các loại)</t>
    </r>
    <r>
      <rPr>
        <sz val="12"/>
        <rFont val="Times New Roman"/>
        <family val="1"/>
      </rPr>
      <t xml:space="preserve"> dầy 0,35mm - 11 sóng</t>
    </r>
  </si>
  <si>
    <r>
      <t>Tôn LD Việt Ý</t>
    </r>
    <r>
      <rPr>
        <i/>
        <sz val="12"/>
        <rFont val="Times New Roman"/>
        <family val="1"/>
      </rPr>
      <t>(sơn màu các loại)</t>
    </r>
    <r>
      <rPr>
        <sz val="12"/>
        <rFont val="Times New Roman"/>
        <family val="1"/>
      </rPr>
      <t xml:space="preserve"> dầy 0,37mm - 11 sóng</t>
    </r>
  </si>
  <si>
    <r>
      <t>Tôn LD Việt Ý</t>
    </r>
    <r>
      <rPr>
        <i/>
        <sz val="12"/>
        <rFont val="Times New Roman"/>
        <family val="1"/>
      </rPr>
      <t>(sơn màu các loại)</t>
    </r>
    <r>
      <rPr>
        <sz val="12"/>
        <rFont val="Times New Roman"/>
        <family val="1"/>
      </rPr>
      <t xml:space="preserve"> dầy 0,32mm - 11 sóng</t>
    </r>
  </si>
  <si>
    <r>
      <t>Tôn LD Việt Ý</t>
    </r>
    <r>
      <rPr>
        <i/>
        <sz val="12"/>
        <rFont val="Times New Roman"/>
        <family val="1"/>
      </rPr>
      <t>(sơn màu các loại)</t>
    </r>
    <r>
      <rPr>
        <sz val="12"/>
        <rFont val="Times New Roman"/>
        <family val="1"/>
      </rPr>
      <t xml:space="preserve"> dầy 0,40mm - 11 sóng</t>
    </r>
  </si>
  <si>
    <r>
      <t>Tôn LD Việt Ý</t>
    </r>
    <r>
      <rPr>
        <i/>
        <sz val="12"/>
        <rFont val="Times New Roman"/>
        <family val="1"/>
      </rPr>
      <t>(sơn màu các loại)</t>
    </r>
    <r>
      <rPr>
        <sz val="12"/>
        <rFont val="Times New Roman"/>
        <family val="1"/>
      </rPr>
      <t xml:space="preserve"> dầy 0,42mm - 11 sóng</t>
    </r>
  </si>
  <si>
    <r>
      <t>Tôn LD Việt Ý</t>
    </r>
    <r>
      <rPr>
        <i/>
        <sz val="12"/>
        <rFont val="Times New Roman"/>
        <family val="1"/>
      </rPr>
      <t>(sơn màu các loại)</t>
    </r>
    <r>
      <rPr>
        <sz val="12"/>
        <rFont val="Times New Roman"/>
        <family val="1"/>
      </rPr>
      <t xml:space="preserve"> dầy 0,45mm - 11 sóng</t>
    </r>
  </si>
  <si>
    <t>Gạch Vigiacera</t>
  </si>
  <si>
    <t>*</t>
  </si>
  <si>
    <r>
      <t xml:space="preserve">Tôn Hoa Sen </t>
    </r>
    <r>
      <rPr>
        <i/>
        <sz val="12"/>
        <rFont val="Times New Roman"/>
        <family val="1"/>
      </rPr>
      <t>(sơn màu các loại)</t>
    </r>
    <r>
      <rPr>
        <sz val="12"/>
        <rFont val="Times New Roman"/>
        <family val="1"/>
      </rPr>
      <t xml:space="preserve"> dầy 0,32mm - 11 sóng</t>
    </r>
  </si>
  <si>
    <r>
      <t xml:space="preserve">Tôn Hoa Sen </t>
    </r>
    <r>
      <rPr>
        <i/>
        <sz val="12"/>
        <rFont val="Times New Roman"/>
        <family val="1"/>
      </rPr>
      <t>(sơn màu các loại)</t>
    </r>
    <r>
      <rPr>
        <sz val="12"/>
        <rFont val="Times New Roman"/>
        <family val="1"/>
      </rPr>
      <t xml:space="preserve"> dầy 0,37mm - 11 sóng</t>
    </r>
  </si>
  <si>
    <r>
      <t xml:space="preserve">Tôn LD Việt Nhật </t>
    </r>
    <r>
      <rPr>
        <i/>
        <sz val="12"/>
        <rFont val="Times New Roman"/>
        <family val="1"/>
      </rPr>
      <t>(sơn màu các loại)</t>
    </r>
    <r>
      <rPr>
        <sz val="12"/>
        <rFont val="Times New Roman"/>
        <family val="1"/>
      </rPr>
      <t xml:space="preserve"> dầy 0,30mm - 11 sóng</t>
    </r>
  </si>
  <si>
    <r>
      <t xml:space="preserve">Tôn LD Việt nhật </t>
    </r>
    <r>
      <rPr>
        <i/>
        <sz val="12"/>
        <rFont val="Times New Roman"/>
        <family val="1"/>
      </rPr>
      <t>(sơn màu các loại)</t>
    </r>
    <r>
      <rPr>
        <sz val="12"/>
        <rFont val="Times New Roman"/>
        <family val="1"/>
      </rPr>
      <t xml:space="preserve"> dầy 0,40mm - 11 sóng</t>
    </r>
  </si>
  <si>
    <t>I</t>
  </si>
  <si>
    <t xml:space="preserve"> Các sản phẩm sơn phủ ngoại thất JOTUN</t>
  </si>
  <si>
    <t>Jotashield Bền màu tối ưu</t>
  </si>
  <si>
    <t>Jotashield Che phủ vết nứt</t>
  </si>
  <si>
    <t xml:space="preserve">Jotashield Chống phai màu </t>
  </si>
  <si>
    <t>Essence Ngoại thất bền đẹp</t>
  </si>
  <si>
    <t>Jotatough mới</t>
  </si>
  <si>
    <t>WaterGuard Sơn chống thấm</t>
  </si>
  <si>
    <t>II</t>
  </si>
  <si>
    <t xml:space="preserve"> Các sản phẩm sơn phủ nội thất JOTUN</t>
  </si>
  <si>
    <t>Majestic Đẹp &amp; Chăm sóc hoàn hảo</t>
  </si>
  <si>
    <t>Majestic Đẹp hoàn hảo (bóng)</t>
  </si>
  <si>
    <t>Majestic Đẹp hoàn hảo (mờ)</t>
  </si>
  <si>
    <t>Essence</t>
  </si>
  <si>
    <t>Jotaplast Sơn nội thất</t>
  </si>
  <si>
    <t>III</t>
  </si>
  <si>
    <t xml:space="preserve"> Các sản phẩm sơn lót chống kiềm JOTUN</t>
  </si>
  <si>
    <t>Jotashield Primer Sơn lót chống kiềm ngoại thất</t>
  </si>
  <si>
    <t>Majestic Primer Sơn lót chống kiềm nội thất</t>
  </si>
  <si>
    <t>Essence Sơn lót chống kiềm nội ngoại thất</t>
  </si>
  <si>
    <t>IV</t>
  </si>
  <si>
    <t>Các sản phẩm bột trét JOTUN</t>
  </si>
  <si>
    <t>Jotun Putty Exterior Bột bả ngoại thất màu trắng</t>
  </si>
  <si>
    <t>Jotun Putty Exterior Bột bả ngoại thất màu xám</t>
  </si>
  <si>
    <t>Jotun Putty Interior Bột bả ngoại thất màu trắng</t>
  </si>
  <si>
    <t>AL01</t>
  </si>
  <si>
    <t>Thùng</t>
  </si>
  <si>
    <t>A02</t>
  </si>
  <si>
    <t>A04</t>
  </si>
  <si>
    <t>A01</t>
  </si>
  <si>
    <t>V</t>
  </si>
  <si>
    <t>A03</t>
  </si>
  <si>
    <t>VI</t>
  </si>
  <si>
    <t>A05</t>
  </si>
  <si>
    <t>VII</t>
  </si>
  <si>
    <t>ASB-E</t>
  </si>
  <si>
    <t>Sơn bóng mờ loại 5 lít MT(màu nhạt)</t>
  </si>
  <si>
    <t>Sơn bóng mờ loại 18 lít MT(màu nhạt)</t>
  </si>
  <si>
    <t>Sơn bóng mờ loại 5 lít ĐB*(màu trung tính)</t>
  </si>
  <si>
    <t>Sơn bóng mờ loại 18 lít ĐB*(màu trung tính)</t>
  </si>
  <si>
    <t>Sơn nội thất bóng cao cấp loại thùng 1 lít màu nhạt MT</t>
  </si>
  <si>
    <t>Sơn nội thất bóng cao cấp loại thùng 5 lít màu nhạt MT</t>
  </si>
  <si>
    <t>Sơn nội thất bóng cao cấp loại thùng 18 lít màu nhạt MT</t>
  </si>
  <si>
    <t>Sơn nội thất bóng cao cấp màu trung tính ĐB* loại thùng 1 lít</t>
  </si>
  <si>
    <t>Sơn nội thất bóng cao cấp màu trung tính ĐB* loại thùng 5 lít</t>
  </si>
  <si>
    <t>Sơn nội thất bóng cao cấp màu trung tính ĐB* loại thùng 18 lít</t>
  </si>
  <si>
    <t>Sơn ngoại thất bóng mờ cao cấp MT loại thùng 1 lít</t>
  </si>
  <si>
    <t>Sơn ngoại thất bóng mờ cao cấp MT loại thùng 5 lít</t>
  </si>
  <si>
    <t>Sơn ngoại thất bóng mờ cao cấp MT loại thùng 18 lít</t>
  </si>
  <si>
    <t>Sơn ngoại thất bóng mờ cao cấp màu trung tính loại thùng 1 lít</t>
  </si>
  <si>
    <t>Sơn ngoại thất bóng mờ cao cấp màu trung tính loại thùng 5 lít</t>
  </si>
  <si>
    <t>Sơn ngoại thất bóng mờ cao cấp màu trung tính loại thùng 18 lít</t>
  </si>
  <si>
    <t>Sơn ngoại thất bóng cao cấp màu nhạt MT loại thùng 1 lít</t>
  </si>
  <si>
    <t>Sơn ngoại thất bóng cao cấp màu nhạt MT loại thùng 5 lít</t>
  </si>
  <si>
    <t>Sơn ngoại thất cao cấp màu trung tính ĐB* loại thùng 1 lít</t>
  </si>
  <si>
    <t>Sơn ngoại thất cao cấp màu trung tính ĐB* loại thùng 5 lít</t>
  </si>
  <si>
    <t>Sơn ngoại thất cao cấp màu đậm ĐB** loại thùng 1 lít</t>
  </si>
  <si>
    <t>Sơn ngoại thất cao cấp màu đậm ĐB** loại thùng 5 lít</t>
  </si>
  <si>
    <t>Sơn chống thấm pha xi măng màu xám loại thùng 4KG</t>
  </si>
  <si>
    <t>Sơn chống thấm pha xi măng màu xám loại thùng 18KG</t>
  </si>
  <si>
    <t>Bao</t>
  </si>
  <si>
    <t>Bột bả tường nội, ngoại thất màu trắng khối lượng tịnh 1 bao 40 kg</t>
  </si>
  <si>
    <t xml:space="preserve"> Xăng Sinh học E5 Ron 92-II  </t>
  </si>
  <si>
    <t xml:space="preserve"> Xăng không chì Ron 95-IV  </t>
  </si>
  <si>
    <t>Cấp phối đá dăm loại 2</t>
  </si>
  <si>
    <t>ống Class 0</t>
  </si>
  <si>
    <t>Bồn nước SonHa</t>
  </si>
  <si>
    <t>Gạch lát 20 x 25 cm</t>
  </si>
  <si>
    <t>Gạch lát 25 x 25cm</t>
  </si>
  <si>
    <t>Gạch ốp  20 x 25cm</t>
  </si>
  <si>
    <t xml:space="preserve"> ĐK 80 Loại A1</t>
  </si>
  <si>
    <t>ĐK 15 Loại A1</t>
  </si>
  <si>
    <t>ĐK 20 Loại A1</t>
  </si>
  <si>
    <t xml:space="preserve"> ĐK 25 Loại A1</t>
  </si>
  <si>
    <t>ĐK 32 Loại A1</t>
  </si>
  <si>
    <t>ĐK 40 Loại A1</t>
  </si>
  <si>
    <t>ĐK 50 Loại A1</t>
  </si>
  <si>
    <t xml:space="preserve"> ĐK 65 Loại A1</t>
  </si>
  <si>
    <t xml:space="preserve"> ĐK 100 Loại A1</t>
  </si>
  <si>
    <t>Kính các loại</t>
  </si>
  <si>
    <t>Kính trắng trơn 3 ly liên doanh</t>
  </si>
  <si>
    <t>Kính trắng trơn 5 ly liên doanh</t>
  </si>
  <si>
    <t>Kính màu trơn 3 ly liên doanh</t>
  </si>
  <si>
    <t>Kính màu trơn 5 ly liên doanh</t>
  </si>
  <si>
    <t>Kính trắng trơn 3 ly Đáp cầu</t>
  </si>
  <si>
    <t>Kính trắng trơn 5 ly Đáp cầu</t>
  </si>
  <si>
    <t>Kính đen 5 ly Đáp cầu</t>
  </si>
  <si>
    <t>Kính phản quang Đáp cầu</t>
  </si>
  <si>
    <t>Kính trà 5 ly Đáp cầu</t>
  </si>
  <si>
    <t>Các loại cửa</t>
  </si>
  <si>
    <t>d</t>
  </si>
  <si>
    <t>Cửa nhôm, cửa nhựa lõi thép</t>
  </si>
  <si>
    <t>Cửa nhôm Việt Pháp</t>
  </si>
  <si>
    <t>Cửa nhựa lõi thép</t>
  </si>
  <si>
    <t>cát đen 1,2 tấn/m3</t>
  </si>
  <si>
    <t>Gạch phong thổ lấy từ tam đường</t>
  </si>
  <si>
    <t xml:space="preserve">1 viên nặng </t>
  </si>
  <si>
    <t>gỗ cốt phâ nhóm VII</t>
  </si>
  <si>
    <t>0,67 tấn/m3</t>
  </si>
  <si>
    <t>Lai châu, sìn hồ 60 km, vận chuyển cốt phâ từ lai châu lên sìn hồ, đường cấp 4</t>
  </si>
  <si>
    <t>giá 1921</t>
  </si>
  <si>
    <t>Sơn Nội thất KANSAI-ALPHANAM  Matt finish for interior</t>
  </si>
  <si>
    <t>Sơn  lót loại thùng có thể tích 5 lít</t>
  </si>
  <si>
    <t>Sơn  lót loại thùng có thể tích 18 lít</t>
  </si>
  <si>
    <t>Sơn KANSAI-ALPHANAM Lót  Chống kiềm nội, ngoại thất màu trắng sealer pro</t>
  </si>
  <si>
    <t>Sơn KANSAI-ALPHANAM nội thất bóng clean pro for interior</t>
  </si>
  <si>
    <t>Sơn KANSAI-ALPHANAM ngoại thất Matt finish for exterior</t>
  </si>
  <si>
    <t>Sơn KANSAI-ALPHANAM bóng ngoại thất Sheen pro for exterior</t>
  </si>
  <si>
    <t>Sơn KANSAI-ALPHANAM Chống thấm pha xi măng(Đa năng) proof pro</t>
  </si>
  <si>
    <t>Bột trét tường ngoại thất MASTIC PRO của KANSAI-ALPHANAM</t>
  </si>
  <si>
    <t>Thép Việt Úc - Thép Úc</t>
  </si>
  <si>
    <t>Công ty TNHH Thương mại và dịch vụ Bằng An - Đường 30/4 Phường Tân Phong - Thành Phố Lai Châu - Tỉnh Lai Châu</t>
  </si>
  <si>
    <t>Thép cuộn D6-D8</t>
  </si>
  <si>
    <t>Thép cuộn D8 vằn</t>
  </si>
  <si>
    <t>Thép D10</t>
  </si>
  <si>
    <t>Thép D12</t>
  </si>
  <si>
    <t>Thép 14-32</t>
  </si>
  <si>
    <r>
      <t xml:space="preserve">Tôn LD Việt Nhật </t>
    </r>
    <r>
      <rPr>
        <i/>
        <sz val="12"/>
        <rFont val="Times New Roman"/>
        <family val="1"/>
      </rPr>
      <t>(sơn màu các loại)</t>
    </r>
    <r>
      <rPr>
        <sz val="12"/>
        <rFont val="Times New Roman"/>
        <family val="1"/>
      </rPr>
      <t xml:space="preserve"> dầy 0,32mm - 11 sóng</t>
    </r>
  </si>
  <si>
    <r>
      <t xml:space="preserve">Tôn LD Việt nhật </t>
    </r>
    <r>
      <rPr>
        <i/>
        <sz val="12"/>
        <rFont val="Times New Roman"/>
        <family val="1"/>
      </rPr>
      <t>(sơn màu các loại)</t>
    </r>
    <r>
      <rPr>
        <sz val="12"/>
        <rFont val="Times New Roman"/>
        <family val="1"/>
      </rPr>
      <t xml:space="preserve"> dầy 0,35mm - 11 sóng</t>
    </r>
  </si>
  <si>
    <r>
      <t xml:space="preserve">Tôn LD Việt nhật </t>
    </r>
    <r>
      <rPr>
        <i/>
        <sz val="12"/>
        <rFont val="Times New Roman"/>
        <family val="1"/>
      </rPr>
      <t>(sơn màu các loại)</t>
    </r>
    <r>
      <rPr>
        <sz val="12"/>
        <rFont val="Times New Roman"/>
        <family val="1"/>
      </rPr>
      <t xml:space="preserve"> dầy 0,37mm - 11 sóng</t>
    </r>
  </si>
  <si>
    <r>
      <t xml:space="preserve">Tôn LD Việt nhật </t>
    </r>
    <r>
      <rPr>
        <i/>
        <sz val="12"/>
        <rFont val="Times New Roman"/>
        <family val="1"/>
      </rPr>
      <t>(sơn màu các loại)</t>
    </r>
    <r>
      <rPr>
        <sz val="12"/>
        <rFont val="Times New Roman"/>
        <family val="1"/>
      </rPr>
      <t xml:space="preserve"> dầy 0,42mm - 11 sóng</t>
    </r>
  </si>
  <si>
    <r>
      <t xml:space="preserve">Tôn LD Việt nhật </t>
    </r>
    <r>
      <rPr>
        <i/>
        <sz val="12"/>
        <rFont val="Times New Roman"/>
        <family val="1"/>
      </rPr>
      <t>(sơn màu các loại)</t>
    </r>
    <r>
      <rPr>
        <sz val="12"/>
        <rFont val="Times New Roman"/>
        <family val="1"/>
      </rPr>
      <t xml:space="preserve"> dầy 0,45mm - 11 sóng</t>
    </r>
  </si>
  <si>
    <t>Tấn</t>
  </si>
  <si>
    <t>Nhựa đường</t>
  </si>
  <si>
    <t>5000L nằm</t>
  </si>
  <si>
    <t>Tấm lợp Proxi măng TN loại 1,4*90</t>
  </si>
  <si>
    <t>Tấm lợp prôxi măng Thái Nguyên  loại 1,5m*90</t>
  </si>
  <si>
    <t>Gỗ hộp dổi</t>
  </si>
  <si>
    <t>Gỗ hộp nhóm IV+V(gỗ tạp)</t>
  </si>
  <si>
    <t>Tôn mát 3 lớp tồn Việt Ý(Tôn +PU+Giấy bạc)</t>
  </si>
  <si>
    <t>Tôn LD Việt Ý dầy 0,40mm - 11 sóng</t>
  </si>
  <si>
    <t>Tôn LD Việt Ý dầy 0,45mm - 11 sóng</t>
  </si>
  <si>
    <t>Đường kính ngoài 16mm</t>
  </si>
  <si>
    <t xml:space="preserve">Đường kính ngoài 20mm, </t>
  </si>
  <si>
    <t xml:space="preserve">Đường kính ngoài 25mm, </t>
  </si>
  <si>
    <t xml:space="preserve">Đường kính ngoài 32mm, </t>
  </si>
  <si>
    <t>Đường kính ngoài 40mm, chiều dầy 2mm</t>
  </si>
  <si>
    <t>Đường kính ngoài 50mm, chiều dầy 2,4mm</t>
  </si>
  <si>
    <t>Đường kính ngoài 63mm, chiều dầy 3mm</t>
  </si>
  <si>
    <t>Đường kính ngoài 75mm, chiều dầy 3,6mm</t>
  </si>
  <si>
    <t>Đường kính ngoài 90mm, chiều dầy 4,3mm</t>
  </si>
  <si>
    <t>Đường kính ngoài 110mm, chiều dầy 5,3mm</t>
  </si>
  <si>
    <t>Đường kính ngoài 125mm, chiều dầy 6mm</t>
  </si>
  <si>
    <t>Đường kính ngoài 140mm, chiều dầy 6,7mm</t>
  </si>
  <si>
    <t>Đường kính ngoài 160mm, chiều dầy 7,7mm</t>
  </si>
  <si>
    <t>Đường kính ngoài 180mm, chiều dầy 8,6mm</t>
  </si>
  <si>
    <t>Đường kính ngoài 200mm, chiều dầy 8,6mm</t>
  </si>
  <si>
    <t>Ống nhựa tiền phong PPR</t>
  </si>
  <si>
    <t xml:space="preserve">Đường kính ngoài 40mm, </t>
  </si>
  <si>
    <t>Đường kính ngoài 50mm,</t>
  </si>
  <si>
    <t xml:space="preserve">Đường kính ngoài 63mm, </t>
  </si>
  <si>
    <t>Đường kính ngoài 75mm,</t>
  </si>
  <si>
    <t xml:space="preserve">Đường kính ngoài 90mm, </t>
  </si>
  <si>
    <t xml:space="preserve">Đường kính ngoài 110mm, </t>
  </si>
  <si>
    <t xml:space="preserve">Đường kính ngoài 125mm, </t>
  </si>
  <si>
    <t>Đường kính ngoài 140mm,</t>
  </si>
  <si>
    <t>PN10</t>
  </si>
  <si>
    <t>vàng đỏ đã vào xemlai chất lượng</t>
  </si>
  <si>
    <t>vàng đã vào xong</t>
  </si>
  <si>
    <t>Gạch lát  40 x 40 cm</t>
  </si>
  <si>
    <t>Thiết bị vệ sinh</t>
  </si>
  <si>
    <t>Bộ gương viglacera khung nhựa</t>
  </si>
  <si>
    <t>Bộ gương viglacera khung Inox</t>
  </si>
  <si>
    <t>Chậu rửa mặt viglacera</t>
  </si>
  <si>
    <t>Bồn cầu viglacera</t>
  </si>
  <si>
    <t>Bình nóng lạnh Olympic</t>
  </si>
  <si>
    <t>Vòi sen caesar</t>
  </si>
  <si>
    <t>Tôn úp nóc, 400m, dày 0,35mm</t>
  </si>
  <si>
    <t>Thép Việt Úc</t>
  </si>
  <si>
    <t>Ống nhựa HDPE-PE80</t>
  </si>
  <si>
    <t>Ống nhựa tiền phong PN6</t>
  </si>
  <si>
    <t>Ống nhựa hoa sen</t>
  </si>
  <si>
    <t>Xi măng Yên Bình PCB30</t>
  </si>
  <si>
    <t>Xi măng Yên Bình PCB40</t>
  </si>
  <si>
    <t>Xi măng Mai Sơn PCB30</t>
  </si>
  <si>
    <t>Xi măng Mai Sơn PCB40</t>
  </si>
  <si>
    <t>Khoảng cách Hà Nội - Lai Châu</t>
  </si>
  <si>
    <t>Tam đường</t>
  </si>
  <si>
    <t>Tân Uyên</t>
  </si>
  <si>
    <t>Thanh Uyên</t>
  </si>
  <si>
    <t>Thành Phố</t>
  </si>
  <si>
    <t>Phong Thổ</t>
  </si>
  <si>
    <t>Sìn Hồ</t>
  </si>
  <si>
    <t>Nậm Nhùn</t>
  </si>
  <si>
    <t>Mường Tè</t>
  </si>
  <si>
    <t xml:space="preserve">  6-8</t>
  </si>
  <si>
    <t>Tp</t>
  </si>
  <si>
    <t>TĐ</t>
  </si>
  <si>
    <t>tân uyên</t>
  </si>
  <si>
    <t>Than uyên</t>
  </si>
  <si>
    <t>Phong thổ</t>
  </si>
  <si>
    <t>Sìn hồ</t>
  </si>
  <si>
    <t>Nậm nhùn</t>
  </si>
  <si>
    <t>Mường tè</t>
  </si>
  <si>
    <t>395 cây</t>
  </si>
  <si>
    <t xml:space="preserve">Bảng giá thép tisco </t>
  </si>
  <si>
    <t xml:space="preserve">Thép tisco ( đã có VAT) </t>
  </si>
  <si>
    <t>Thép hòa phát( Đã có VAT)</t>
  </si>
  <si>
    <t>Đường kinh thép Ø 6 Mác CT2400</t>
  </si>
  <si>
    <t>Đường kính thép Ø 8 Mác CT2400</t>
  </si>
  <si>
    <t>Đường kính thép Ø 10 Mác CB300</t>
  </si>
  <si>
    <t>Đường kính thép Ø 12 Mác CB300</t>
  </si>
  <si>
    <t>Đường kính thép Ø 14-40 Mác CB300</t>
  </si>
  <si>
    <t>Đường kinh thép Ø 6, CT3, CB240</t>
  </si>
  <si>
    <t>Đường kính thép Ø 8, CT3, CB240</t>
  </si>
  <si>
    <t>Đường kính thép Ø 10, CT5, CB300</t>
  </si>
  <si>
    <t>Đường kính thép Ø 12, CT5, CB300</t>
  </si>
  <si>
    <t>Đường kính thép Ø 14-40, CT5, CB300</t>
  </si>
  <si>
    <t>1000L nằm</t>
  </si>
  <si>
    <t>1000L Đứng</t>
  </si>
  <si>
    <t>Bồn nước Tân á Suki</t>
  </si>
  <si>
    <t>Tôn LD Việt Ý dầy 0,35mm - 11 sóng</t>
  </si>
  <si>
    <t>Tôn LD Việt Ý dầy 0,42mm - 11 sóng</t>
  </si>
  <si>
    <t>Sơn ngoại thất cao cấp màu trung tính ĐB* loại thùng 18 lít</t>
  </si>
  <si>
    <t>Sơn bóng ngoại thất cao cấp màu nhạt MT loại thùng 18L</t>
  </si>
  <si>
    <t>Cột bê tông AH -6,5A</t>
  </si>
  <si>
    <t>AH - 6,5A</t>
  </si>
  <si>
    <t>Cột</t>
  </si>
  <si>
    <t>Cột bê tông AH -6,5B</t>
  </si>
  <si>
    <t>AH - 6,5B</t>
  </si>
  <si>
    <t>Cột bê tông AH -6,5C</t>
  </si>
  <si>
    <t>AH - 6,5C</t>
  </si>
  <si>
    <t>Cột bê tông AH -7,5A</t>
  </si>
  <si>
    <t>AH - 7,5A</t>
  </si>
  <si>
    <t>Cột bê tông AH -7,5B</t>
  </si>
  <si>
    <t>AH - 7,5B</t>
  </si>
  <si>
    <t>Cột bê tông AH -7,5C</t>
  </si>
  <si>
    <t>AH - 7,5C</t>
  </si>
  <si>
    <t>Cột bê tông AH -8,5A</t>
  </si>
  <si>
    <t>AH - 8,5A</t>
  </si>
  <si>
    <t>Cột bê tông AH -8,5B</t>
  </si>
  <si>
    <t>AH - 8,5B</t>
  </si>
  <si>
    <t>Cột bê tông AH -8,5C</t>
  </si>
  <si>
    <t>AH - 8,5C</t>
  </si>
  <si>
    <t>Cột BTLT – PC.I -7</t>
  </si>
  <si>
    <t>Cột BTLT – PC.I-7</t>
  </si>
  <si>
    <t>Cột BTLT –PC.I-7</t>
  </si>
  <si>
    <t>Cột BTLT – PC.I-7,5</t>
  </si>
  <si>
    <t>Cột BTLT – PC.I-8</t>
  </si>
  <si>
    <t>Cột BTL – PC.I-8</t>
  </si>
  <si>
    <t>Cột BTLT – PC.I-8,5</t>
  </si>
  <si>
    <t>Cột BTLT – PC.I-10</t>
  </si>
  <si>
    <t>Cột BTLT – PC.I-12</t>
  </si>
  <si>
    <t>Cột BTLT – PC.I-14</t>
  </si>
  <si>
    <t>Cột BTLT – PC.I-16</t>
  </si>
  <si>
    <t>PC.I-7-140-2.5</t>
  </si>
  <si>
    <t>PC.I-7-140-3.0</t>
  </si>
  <si>
    <t>PC.I-7-140-4.3</t>
  </si>
  <si>
    <t>PC.I-7,5-160-2.0</t>
  </si>
  <si>
    <t>PC.I-7,5-160-3.0</t>
  </si>
  <si>
    <t>PC.I-7,5-160-5.4</t>
  </si>
  <si>
    <t>PC.I-8-160-2.5</t>
  </si>
  <si>
    <t>PC.I-8-160-3.0</t>
  </si>
  <si>
    <t>PC.I-8-160-.3.5</t>
  </si>
  <si>
    <t>PC.I-8,5-160-2.5</t>
  </si>
  <si>
    <t>PC.I-8,5-160-3.0</t>
  </si>
  <si>
    <t>PC.I-8,5-160-4.3</t>
  </si>
  <si>
    <t>PC.I-10-190-3.5</t>
  </si>
  <si>
    <t>PC.I-10-190-4.3</t>
  </si>
  <si>
    <t>PC.I-10-190-5.0</t>
  </si>
  <si>
    <t xml:space="preserve"> Dầu diezel 0,05S-II</t>
  </si>
  <si>
    <t xml:space="preserve">Gạch không nung (210x100x65)mm                            </t>
  </si>
  <si>
    <t>PC.I-10-190-5.2</t>
  </si>
  <si>
    <t>PCI-12-190-5.4</t>
  </si>
  <si>
    <t>PCI-12-190-7.2</t>
  </si>
  <si>
    <t>PCI-12-190-9.0</t>
  </si>
  <si>
    <t>PCI-12-190-10.0</t>
  </si>
  <si>
    <t>PCI-14-190-8.5</t>
  </si>
  <si>
    <t>PCI-14-190-9.2</t>
  </si>
  <si>
    <t>PCI-14-190-11.0</t>
  </si>
  <si>
    <t>PCI-14-190-13.0</t>
  </si>
  <si>
    <t>PCI-16-190-9.0</t>
  </si>
  <si>
    <t>PCI-16-190-9.2</t>
  </si>
  <si>
    <t>PCI-16-190-11.0</t>
  </si>
  <si>
    <t>PCI-16-190-13.0</t>
  </si>
  <si>
    <t>PCI-18-190-9.2</t>
  </si>
  <si>
    <t>PCI-18-190-11.0</t>
  </si>
  <si>
    <t>PCI-18-190-12.0</t>
  </si>
  <si>
    <t>PCI-18-190-13.0</t>
  </si>
  <si>
    <t>PCI-20-190-9.2</t>
  </si>
  <si>
    <t>PCI-20-190-11.0</t>
  </si>
  <si>
    <t>PCI-20-190-12.0</t>
  </si>
  <si>
    <t>PCI-20-190-13.0</t>
  </si>
  <si>
    <t>Cột BTLT –PC.I-10</t>
  </si>
  <si>
    <t>Cột BTLT – PCI-16</t>
  </si>
  <si>
    <t>Cột BTLT - PCI-16</t>
  </si>
  <si>
    <t>Cột BTLT – PCI-18</t>
  </si>
  <si>
    <t>Cột BTLT - PCI-18</t>
  </si>
  <si>
    <t>Cột BTLT – PCI-20</t>
  </si>
  <si>
    <t>Cột BTLT - PCI-20</t>
  </si>
  <si>
    <t>Xi măng Vicem Sông thao  PCB30 bao</t>
  </si>
  <si>
    <t>Xi măng Vicem Sông thao PCB40 bao</t>
  </si>
  <si>
    <t>Xi măng  Vicem Sông thao PCB30 rời</t>
  </si>
  <si>
    <t>Xi măng Vicem sông thao  PCB40 rời</t>
  </si>
  <si>
    <t>Xi măng Vicem Sông thao  PCB40 rời</t>
  </si>
  <si>
    <r>
      <t xml:space="preserve">Thép các loại </t>
    </r>
    <r>
      <rPr>
        <i/>
        <sz val="12"/>
        <rFont val="Times New Roman"/>
        <family val="1"/>
      </rPr>
      <t>(cập nhật báo giá các huyện, thành phố)</t>
    </r>
  </si>
  <si>
    <t>Các sản phẩm sơn lót EXPO-OEXPO</t>
  </si>
  <si>
    <t>Sơn lót chuyên dụng công nghệ Nano</t>
  </si>
  <si>
    <t>OEXPO NANO CLEAR WHITE</t>
  </si>
  <si>
    <t>Sơn lót đa năng công nghệ cao</t>
  </si>
  <si>
    <t>OEXPO SUPER ALKALI PRIMER FOR EXTERIOR</t>
  </si>
  <si>
    <t>Sơn lót chống kiềm ngoại thất</t>
  </si>
  <si>
    <t>OEXPO PRIMER ALKALI PRIMER FOR EXTERIOR</t>
  </si>
  <si>
    <t>Sơn lót chống kiềm nội thất</t>
  </si>
  <si>
    <t>OEXPO ALKALI PRIMER FOR INTERIOR</t>
  </si>
  <si>
    <t>Sơn Nội thất EXPO-OEXPO</t>
  </si>
  <si>
    <t>Sơn nội thất cao cấp bóng cứng</t>
  </si>
  <si>
    <t>OEXPO TOPONE                                (Sơn bóng cứng cao cấp, chùi rửa cao)</t>
  </si>
  <si>
    <t>Sơn nước nội thất cao cấp</t>
  </si>
  <si>
    <t>EXPO SATIN 6+1                                 (Sơn  bóng cao cấp, chùi rửa)</t>
  </si>
  <si>
    <t>OEXPO SATIN 6+1                                  (Sơn  bóng cao cấp, chùi rửa)</t>
  </si>
  <si>
    <t>EXPO INTERIOR                                        (Sơn mịn cao cấp, độ láng mịn cao)</t>
  </si>
  <si>
    <t>OEXPO INTERIOR                                      (Sơn mịn cao cấp, độ láng mịn cao)</t>
  </si>
  <si>
    <t>POLY EMULSION PAINT                              (Sơn mịn trong nhà)</t>
  </si>
  <si>
    <t>Bột bả nội, ngoại thất</t>
  </si>
  <si>
    <t>EXPO LILLER for EXT                                   (Bột bả ngoại thất)</t>
  </si>
  <si>
    <t>EXPO POWDER PUTTY                           (Bột bả nôi, ngoại thất)</t>
  </si>
  <si>
    <t>EXPO INTERIOR PUTTY                                 (Bột bả nôi thất)</t>
  </si>
  <si>
    <t>Sơn ngoại thất EXPO-OEXPO</t>
  </si>
  <si>
    <t xml:space="preserve">Sơn nước trắng trần </t>
  </si>
  <si>
    <t>OEXPO CEILING WHITE                                 (Sơn cao cấp, độ láng mịn cao)</t>
  </si>
  <si>
    <t>Sơn ngoại thất giảm nóng, chống thấm</t>
  </si>
  <si>
    <t>OEXPO HYBRIDKOTE                                (Sơn giảm nóng, chống thấm cao)</t>
  </si>
  <si>
    <t xml:space="preserve">Sơn ngoại thất siêu sạch </t>
  </si>
  <si>
    <t>OEXPO SUPER CLEAN                               (Sơn siêu sạch, chống thấm cao)</t>
  </si>
  <si>
    <t>Sơn ngoại thất bóng cao cấp</t>
  </si>
  <si>
    <t>EXPO SATIN 6+1                             (Sơn cao cấp bóng sáng, chống thấm)</t>
  </si>
  <si>
    <t>OEXPO SATIN 6+1                                                         (Sơn cao cấp bóng sáng, chống thấm)</t>
  </si>
  <si>
    <t xml:space="preserve">Sơn nước cao cấp ngoài trời </t>
  </si>
  <si>
    <t>EXPO RAINKOTE                                    (Sơn cao cấp, độ láng mịn cao)</t>
  </si>
  <si>
    <t>OEXPO RAINKOTE                                (Sơn cao cấp, độ láng mịn cao)</t>
  </si>
  <si>
    <t>Sản phẩm  chống thấm, bột bả EXPO-OEXPO</t>
  </si>
  <si>
    <t>Sơn chống thấm cao cấp</t>
  </si>
  <si>
    <t>EXPO EX-PROOF                          (Pha xi măng trắng hoặc đen)</t>
  </si>
  <si>
    <t>Gạch tuynel  A1</t>
  </si>
  <si>
    <t>Gạch tuynel Lào Cai</t>
  </si>
  <si>
    <t>Gạch tuynel A2</t>
  </si>
  <si>
    <t xml:space="preserve"> Từ 15h 00 ngày 22/6/2018 đến khi có thông báo mới </t>
  </si>
  <si>
    <t>Nhà máy gạch xã Mường So, huyện Phong Thổ</t>
  </si>
  <si>
    <t>Thép Hòa Phát</t>
  </si>
  <si>
    <t>Xi măng The Vissai Ninh Bình</t>
  </si>
  <si>
    <t>Xi măng Vissai PC30 bao</t>
  </si>
  <si>
    <t>Xi măng Vissai PC40 bao</t>
  </si>
  <si>
    <t>Xi măng Vissai PC30 rời</t>
  </si>
  <si>
    <t>Xi măng Vissai PC40 rời</t>
  </si>
  <si>
    <t>Æ 125</t>
  </si>
  <si>
    <t>Æ 140</t>
  </si>
  <si>
    <t>PN 6</t>
  </si>
  <si>
    <t>PN 8</t>
  </si>
  <si>
    <t>PN 10</t>
  </si>
  <si>
    <t>PN 12,5</t>
  </si>
  <si>
    <t>PN 16</t>
  </si>
  <si>
    <t>PN 20</t>
  </si>
  <si>
    <t>Tên, Quy cách, mm</t>
  </si>
  <si>
    <t>Thoát</t>
  </si>
  <si>
    <t>Class 0</t>
  </si>
  <si>
    <t>Class 1</t>
  </si>
  <si>
    <t>Class 2</t>
  </si>
  <si>
    <t>Class 3</t>
  </si>
  <si>
    <t>PN</t>
  </si>
  <si>
    <t>Đơn Giá</t>
  </si>
  <si>
    <t>bar</t>
  </si>
  <si>
    <t>Æ  21</t>
  </si>
  <si>
    <t>Æ  27</t>
  </si>
  <si>
    <t>Æ  34</t>
  </si>
  <si>
    <t>Æ  42</t>
  </si>
  <si>
    <t>Æ  48</t>
  </si>
  <si>
    <t>Æ  60</t>
  </si>
  <si>
    <t>Æ  63</t>
  </si>
  <si>
    <t>Æ  75</t>
  </si>
  <si>
    <t>Æ  76</t>
  </si>
  <si>
    <t>Æ  90</t>
  </si>
  <si>
    <t>Æ 110</t>
  </si>
  <si>
    <t>Æ 160</t>
  </si>
  <si>
    <t>Æ 200</t>
  </si>
  <si>
    <t>Æ 225</t>
  </si>
  <si>
    <t>Æ 250</t>
  </si>
  <si>
    <t>Æ 280</t>
  </si>
  <si>
    <t>Æ 315</t>
  </si>
  <si>
    <t>Æ 355</t>
  </si>
  <si>
    <t>Æ 400</t>
  </si>
  <si>
    <t>Æ 450</t>
  </si>
  <si>
    <t>Æ 500</t>
  </si>
  <si>
    <t>Æ 630</t>
  </si>
  <si>
    <t>STT</t>
  </si>
  <si>
    <t>Đ.dày mm</t>
  </si>
  <si>
    <t>Class 4</t>
  </si>
  <si>
    <t>Class 5</t>
  </si>
  <si>
    <t>Class 6</t>
  </si>
  <si>
    <t>Class 7</t>
  </si>
  <si>
    <t>16,0</t>
  </si>
  <si>
    <t>12,5</t>
  </si>
  <si>
    <t>Đơn Giá, đ/m</t>
  </si>
  <si>
    <t>dày mm</t>
  </si>
  <si>
    <t>20 x 2.3 x 4</t>
  </si>
  <si>
    <t>20 x 2.8 x 4</t>
  </si>
  <si>
    <t>20 x 3.4 x 4</t>
  </si>
  <si>
    <t>25 x 2.8 x 4</t>
  </si>
  <si>
    <t>25 x 3.5 x 4</t>
  </si>
  <si>
    <t>25 x 4.2 x 4</t>
  </si>
  <si>
    <t>32 x 2.9 x 4</t>
  </si>
  <si>
    <t>32 x 4.4 x 4</t>
  </si>
  <si>
    <t>32 x 5.4 x 4</t>
  </si>
  <si>
    <t>40 x 3.7 x 4</t>
  </si>
  <si>
    <t>40 x 5.5 x 4</t>
  </si>
  <si>
    <t>40 x 6.7 x 4</t>
  </si>
  <si>
    <t>50 x 4.6 x 4</t>
  </si>
  <si>
    <t>50 x 6.9 x 4</t>
  </si>
  <si>
    <t>50 x 8.3 x 4</t>
  </si>
  <si>
    <t>63 x 5.8 x 4</t>
  </si>
  <si>
    <t>63 x 8.6 x 4</t>
  </si>
  <si>
    <t>63 x 10.5 x 4</t>
  </si>
  <si>
    <t>75 x 6.8 x 4</t>
  </si>
  <si>
    <t>75 x 10.3 x 4</t>
  </si>
  <si>
    <t>75 x 12.5 x 4</t>
  </si>
  <si>
    <t>90 x 8.2 x 4</t>
  </si>
  <si>
    <t>90 x 12.3 x 4</t>
  </si>
  <si>
    <t>90 x 15.0 x 4</t>
  </si>
  <si>
    <t>110 x 10.0 x 4</t>
  </si>
  <si>
    <t>110 x 15.1 x 4</t>
  </si>
  <si>
    <t>110 x 18.3 x 4</t>
  </si>
  <si>
    <t>125 x 11.4 x 4</t>
  </si>
  <si>
    <t>125 x 17.1 x 4</t>
  </si>
  <si>
    <t>125 x 20.8 x 4</t>
  </si>
  <si>
    <t>140 x 12.7 x 4</t>
  </si>
  <si>
    <t>140 x 19.2 x 4</t>
  </si>
  <si>
    <t>140 x 23.3 x 4</t>
  </si>
  <si>
    <t>160 x 14.6 x 4</t>
  </si>
  <si>
    <t>160 x 21.9 x 4</t>
  </si>
  <si>
    <t>160 x 26.6 x 4</t>
  </si>
  <si>
    <r>
      <t xml:space="preserve">Æ </t>
    </r>
    <r>
      <rPr>
        <sz val="12"/>
        <rFont val="VNI-Helve"/>
        <family val="0"/>
      </rPr>
      <t xml:space="preserve"> 20</t>
    </r>
  </si>
  <si>
    <r>
      <t>Æ</t>
    </r>
    <r>
      <rPr>
        <sz val="12"/>
        <rFont val="VNI-Helve"/>
        <family val="0"/>
      </rPr>
      <t xml:space="preserve">  25</t>
    </r>
  </si>
  <si>
    <r>
      <t>Æ</t>
    </r>
    <r>
      <rPr>
        <sz val="12"/>
        <rFont val="VNI-Helve"/>
        <family val="0"/>
      </rPr>
      <t xml:space="preserve">  32</t>
    </r>
  </si>
  <si>
    <r>
      <t>Æ</t>
    </r>
    <r>
      <rPr>
        <sz val="12"/>
        <rFont val="VNI-Helve"/>
        <family val="0"/>
      </rPr>
      <t xml:space="preserve">  40</t>
    </r>
  </si>
  <si>
    <r>
      <t>Æ</t>
    </r>
    <r>
      <rPr>
        <sz val="12"/>
        <rFont val="VNI-Helve"/>
        <family val="0"/>
      </rPr>
      <t xml:space="preserve">  50</t>
    </r>
  </si>
  <si>
    <r>
      <t>Æ</t>
    </r>
    <r>
      <rPr>
        <sz val="12"/>
        <rFont val="VNI-Helve"/>
        <family val="0"/>
      </rPr>
      <t xml:space="preserve">  63</t>
    </r>
  </si>
  <si>
    <r>
      <t>Æ</t>
    </r>
    <r>
      <rPr>
        <sz val="12"/>
        <rFont val="VNI-Helve"/>
        <family val="0"/>
      </rPr>
      <t xml:space="preserve">  75</t>
    </r>
  </si>
  <si>
    <r>
      <t>Æ</t>
    </r>
    <r>
      <rPr>
        <sz val="12"/>
        <rFont val="VNI-Helve"/>
        <family val="0"/>
      </rPr>
      <t xml:space="preserve">  90</t>
    </r>
  </si>
  <si>
    <r>
      <t>Æ</t>
    </r>
    <r>
      <rPr>
        <sz val="12"/>
        <rFont val="VNI-Helve"/>
        <family val="0"/>
      </rPr>
      <t xml:space="preserve"> 110</t>
    </r>
  </si>
  <si>
    <r>
      <t>Æ</t>
    </r>
    <r>
      <rPr>
        <sz val="12"/>
        <rFont val="VNI-Helve"/>
        <family val="0"/>
      </rPr>
      <t xml:space="preserve"> 160</t>
    </r>
  </si>
  <si>
    <r>
      <t>Æ</t>
    </r>
    <r>
      <rPr>
        <sz val="12"/>
        <rFont val="VNI-Helve"/>
        <family val="0"/>
      </rPr>
      <t xml:space="preserve"> 180</t>
    </r>
  </si>
  <si>
    <r>
      <t>Æ</t>
    </r>
    <r>
      <rPr>
        <sz val="12"/>
        <rFont val="VNI-Helve"/>
        <family val="0"/>
      </rPr>
      <t xml:space="preserve"> 200</t>
    </r>
  </si>
  <si>
    <r>
      <t>Æ</t>
    </r>
    <r>
      <rPr>
        <sz val="12"/>
        <rFont val="VNI-Helve"/>
        <family val="0"/>
      </rPr>
      <t xml:space="preserve"> 225</t>
    </r>
  </si>
  <si>
    <r>
      <t>Æ</t>
    </r>
    <r>
      <rPr>
        <sz val="12"/>
        <rFont val="VNI-Helve"/>
        <family val="0"/>
      </rPr>
      <t xml:space="preserve"> 250</t>
    </r>
  </si>
  <si>
    <r>
      <t>Æ</t>
    </r>
    <r>
      <rPr>
        <sz val="12"/>
        <rFont val="VNI-Helve"/>
        <family val="0"/>
      </rPr>
      <t xml:space="preserve"> 280</t>
    </r>
  </si>
  <si>
    <r>
      <t>Æ</t>
    </r>
    <r>
      <rPr>
        <sz val="12"/>
        <rFont val="VNI-Helve"/>
        <family val="0"/>
      </rPr>
      <t xml:space="preserve"> 315</t>
    </r>
  </si>
  <si>
    <r>
      <t>Æ</t>
    </r>
    <r>
      <rPr>
        <sz val="12"/>
        <rFont val="VNI-Helve"/>
        <family val="0"/>
      </rPr>
      <t xml:space="preserve"> 355</t>
    </r>
  </si>
  <si>
    <r>
      <t>Æ</t>
    </r>
    <r>
      <rPr>
        <sz val="12"/>
        <rFont val="VNI-Helve"/>
        <family val="0"/>
      </rPr>
      <t xml:space="preserve"> 400</t>
    </r>
  </si>
  <si>
    <r>
      <t>Æ</t>
    </r>
    <r>
      <rPr>
        <sz val="12"/>
        <rFont val="VNI-Helve"/>
        <family val="0"/>
      </rPr>
      <t xml:space="preserve"> 450</t>
    </r>
  </si>
  <si>
    <r>
      <t>Æ</t>
    </r>
    <r>
      <rPr>
        <sz val="12"/>
        <rFont val="VNI-Helve"/>
        <family val="0"/>
      </rPr>
      <t xml:space="preserve"> 500</t>
    </r>
  </si>
  <si>
    <r>
      <t>Æ</t>
    </r>
    <r>
      <rPr>
        <sz val="12"/>
        <rFont val="VNI-Helve"/>
        <family val="0"/>
      </rPr>
      <t xml:space="preserve"> 560</t>
    </r>
  </si>
  <si>
    <r>
      <t>Æ</t>
    </r>
    <r>
      <rPr>
        <sz val="12"/>
        <rFont val="VNI-Helve"/>
        <family val="0"/>
      </rPr>
      <t xml:space="preserve"> 630</t>
    </r>
  </si>
  <si>
    <r>
      <t>Æ</t>
    </r>
    <r>
      <rPr>
        <sz val="12"/>
        <rFont val="VNI-Helve"/>
        <family val="0"/>
      </rPr>
      <t xml:space="preserve"> 710</t>
    </r>
  </si>
  <si>
    <r>
      <t>Æ</t>
    </r>
    <r>
      <rPr>
        <sz val="12"/>
        <rFont val="VNI-Helve"/>
        <family val="0"/>
      </rPr>
      <t xml:space="preserve"> 800</t>
    </r>
  </si>
  <si>
    <r>
      <t>Æ</t>
    </r>
    <r>
      <rPr>
        <sz val="12"/>
        <rFont val="VNI-Helve"/>
        <family val="0"/>
      </rPr>
      <t xml:space="preserve"> 900</t>
    </r>
  </si>
  <si>
    <r>
      <t>Æ</t>
    </r>
    <r>
      <rPr>
        <sz val="12"/>
        <rFont val="VNI-Helve"/>
        <family val="0"/>
      </rPr>
      <t xml:space="preserve"> 1,000</t>
    </r>
  </si>
  <si>
    <r>
      <t>Æ</t>
    </r>
    <r>
      <rPr>
        <sz val="12"/>
        <rFont val="VNI-Helve"/>
        <family val="0"/>
      </rPr>
      <t xml:space="preserve"> 1,200</t>
    </r>
  </si>
  <si>
    <t>ỐNG NHỰA PPR ĐỆ NHẤT</t>
  </si>
  <si>
    <t>QUY CÁCH</t>
  </si>
  <si>
    <t>ĐƠN GIÁ TRƯỚC VAT</t>
  </si>
  <si>
    <t>ĐƠN GIÁ SAU VAT</t>
  </si>
  <si>
    <t>TÊN QUY CÁCH  mm</t>
  </si>
  <si>
    <t>ĐỘ DÀY mm</t>
  </si>
  <si>
    <t>ĐƠN GIÁ</t>
  </si>
  <si>
    <t>(Đ/m)</t>
  </si>
  <si>
    <t>Đ.DÀY mm</t>
  </si>
  <si>
    <t>ỐNG NHỰA HDPE-PE100 (GIÁ ĐÃ BAO GỒM THUẾ VAT)</t>
  </si>
  <si>
    <t>ỐNG NHỰA UPVC (GIÁ ĐÃ BAO GỒM THUẾ VAT)</t>
  </si>
  <si>
    <t>tính cát sìn hồ</t>
  </si>
  <si>
    <t>giá /km</t>
  </si>
  <si>
    <t>đường cấp 4</t>
  </si>
  <si>
    <t>45km từ p thổ</t>
  </si>
  <si>
    <t>Đá dăm 6x8</t>
  </si>
  <si>
    <t>Cường tính</t>
  </si>
  <si>
    <t>Cước VC từ P.thổ về Tam đường (tính theo cước 30)</t>
  </si>
  <si>
    <t>đã tính vận chuyển 70Km</t>
  </si>
  <si>
    <t>chênh</t>
  </si>
  <si>
    <t>Hài Tân Uyên báo giá</t>
  </si>
  <si>
    <t xml:space="preserve">Cát đen </t>
  </si>
  <si>
    <t>cát vàng 1,4 tấn/m3</t>
  </si>
  <si>
    <t>Cát vàng</t>
  </si>
  <si>
    <t>Cát bê tông công nghiệp</t>
  </si>
  <si>
    <t>cát công nghiệp sìn hồ của tình thu</t>
  </si>
  <si>
    <t>(1)</t>
  </si>
  <si>
    <t>(2)</t>
  </si>
  <si>
    <t>(3)</t>
  </si>
  <si>
    <t>(4)</t>
  </si>
  <si>
    <t>(5)</t>
  </si>
  <si>
    <t>Công ty TNHH MTV Tiến Thành LC - Địa chỉ tổ 5 phường Tân Phong Thành Phố Lai Châu- Tỉnh Lai Châu</t>
  </si>
  <si>
    <t xml:space="preserve">ÁP LỰC </t>
  </si>
  <si>
    <t>m</t>
  </si>
  <si>
    <t>ĐƠN GIÁ
(đồng)</t>
  </si>
  <si>
    <t>(6)</t>
  </si>
  <si>
    <t>(7)</t>
  </si>
  <si>
    <t>(8)</t>
  </si>
  <si>
    <t>(9)</t>
  </si>
  <si>
    <t>(10)</t>
  </si>
  <si>
    <t>(11)</t>
  </si>
  <si>
    <t>(12)</t>
  </si>
  <si>
    <t xml:space="preserve">Công ty cổ phần xi măng Vicem Sông Thao, xã Ninh Dân, huyện Thanh Ba, Tỉnh Phú Thọ </t>
  </si>
  <si>
    <r>
      <t xml:space="preserve">Xi măng các loại </t>
    </r>
    <r>
      <rPr>
        <sz val="12"/>
        <rFont val="Times New Roman"/>
        <family val="1"/>
      </rPr>
      <t>(</t>
    </r>
    <r>
      <rPr>
        <i/>
        <sz val="12"/>
        <rFont val="Times New Roman"/>
        <family val="1"/>
      </rPr>
      <t>cập nhật báo giá các huyện, thành phố</t>
    </r>
    <r>
      <rPr>
        <sz val="12"/>
        <rFont val="Times New Roman"/>
        <family val="1"/>
      </rPr>
      <t>)</t>
    </r>
  </si>
  <si>
    <t xml:space="preserve">(Kèm theo công bố giá VLXD số:         /CB-SXD ngày      tháng      năm 2019 của  Sở Xây dựng  tỉnh Lai Châu)   </t>
  </si>
  <si>
    <t>(Kèm theo công bố giá VLXD số:           /CB-SXD ngày      tháng     năm 2019 của  Sở Xây dựng  tỉnh Lai Châu)</t>
  </si>
  <si>
    <r>
      <t>Gạch rỗng 2 lỗ thông tâm M7,5</t>
    </r>
    <r>
      <rPr>
        <i/>
        <sz val="12"/>
        <rFont val="Times New Roman"/>
        <family val="1"/>
      </rPr>
      <t>(SX tại công ty CPXD và dịch vụ thương mại Việt Hùng huyện Phong Thổ)</t>
    </r>
  </si>
  <si>
    <t>Công ty TNHH MTV Tâm Kiên (Đường 30/4, Tổ 22, phường Đông Phong, TP. Lai Châu)</t>
  </si>
  <si>
    <t>Xi măng Vicem Tam Điệp  PCB30 bao (TCVN 6260-2009)</t>
  </si>
  <si>
    <t>Xi măng Vicem Tam Điệp PCB40 bao (TCVN 6260-2009)</t>
  </si>
  <si>
    <t>Xi măng Vicem Tam Điệp  PCB40 bao (TCVN 2682-2009)</t>
  </si>
  <si>
    <t>Xi măng Vicem Tam Điệp  PCB40 rời (TCVN 2682-2009)</t>
  </si>
  <si>
    <t>Xi măng Vicem Sông thao PCB30 rời</t>
  </si>
  <si>
    <r>
      <t xml:space="preserve">Bồn nước Inox các loại </t>
    </r>
    <r>
      <rPr>
        <i/>
        <sz val="12"/>
        <rFont val="Times New Roman"/>
        <family val="1"/>
      </rPr>
      <t>(đã bao gồm cả chân bồn)</t>
    </r>
  </si>
  <si>
    <r>
      <t>Ống nhựa Tiền Phong U..PVC dán keo</t>
    </r>
    <r>
      <rPr>
        <sz val="12"/>
        <rFont val="Times New Roman"/>
        <family val="1"/>
      </rPr>
      <t xml:space="preserve"> </t>
    </r>
    <r>
      <rPr>
        <i/>
        <sz val="12"/>
        <rFont val="Times New Roman"/>
        <family val="1"/>
      </rPr>
      <t>(Theo tiêu chuẩn ISO 1452:2009-TCVN 8491:2010)</t>
    </r>
  </si>
  <si>
    <r>
      <t xml:space="preserve">Nhựa đường đóng Phuy Shell 60/70 Singapre chính hãng </t>
    </r>
    <r>
      <rPr>
        <i/>
        <sz val="12"/>
        <rFont val="Times New Roman"/>
        <family val="1"/>
      </rPr>
      <t>(Hàng giao tại thành phố Lai Châu chưa bao gồm VAT)</t>
    </r>
  </si>
  <si>
    <t xml:space="preserve">CÔNG TY TNHH HÓA NHỰA ĐỆ NHẤT: ĐỊA CHỈ SỐ 18- NGÕ 1- ĐÌNH THÔN-MỸ ĐÌNH-HÀ NỘI, ĐT 043.785.2244:  BÁO GIÁ CÁC LOẠI ỐNG NHỰA </t>
  </si>
  <si>
    <r>
      <t xml:space="preserve">Công ty TNHH Xây dựng và Thương mại Kim Ngân </t>
    </r>
    <r>
      <rPr>
        <b/>
        <i/>
        <sz val="12"/>
        <rFont val="Times New Roman"/>
        <family val="1"/>
      </rPr>
      <t>(Đường Điện Biên Phủ -Tổ 9 phường Tân Phong - thành Phố Lai Châu - tỉnh Lai Châu)</t>
    </r>
  </si>
  <si>
    <r>
      <t>Công ty TNHH Thương mại và dịch vụ Bằng An</t>
    </r>
    <r>
      <rPr>
        <b/>
        <i/>
        <sz val="12"/>
        <rFont val="Times New Roman"/>
        <family val="1"/>
      </rPr>
      <t xml:space="preserve"> (Phường Đông Phong Thành phố Lai Châu tỉnh Lai Châu)</t>
    </r>
  </si>
  <si>
    <r>
      <t xml:space="preserve">Công ty TNHH MTV thương mại và xây dựng Hiền Tài  </t>
    </r>
    <r>
      <rPr>
        <b/>
        <i/>
        <sz val="12"/>
        <rFont val="Times New Roman"/>
        <family val="1"/>
      </rPr>
      <t>(Thôn Tây Nguyên - xã Mường So- huyện Phong Thổ - tỉnh Lai Châu)</t>
    </r>
  </si>
  <si>
    <r>
      <t xml:space="preserve">Công ty CP bê tông  </t>
    </r>
    <r>
      <rPr>
        <b/>
        <i/>
        <sz val="12"/>
        <rFont val="Times New Roman"/>
        <family val="1"/>
      </rPr>
      <t>(Xã Nậm Loỏng - thành phố Lai Châu - tỉnh Lai Châu)</t>
    </r>
    <r>
      <rPr>
        <b/>
        <sz val="12"/>
        <rFont val="Times New Roman"/>
        <family val="1"/>
      </rPr>
      <t xml:space="preserve"> </t>
    </r>
  </si>
  <si>
    <t>Sơn tường các loại</t>
  </si>
  <si>
    <t>đen trắng chưa vào</t>
  </si>
  <si>
    <t>Sơn lót nội thất kinh tế</t>
  </si>
  <si>
    <t>Sơn lót chống kiềm nội thất cao cấp</t>
  </si>
  <si>
    <t>Sơn lót kháng kiềm ngoại thất</t>
  </si>
  <si>
    <t>Sơn lót chống kiềm nội thất cao cấp đặc biệt</t>
  </si>
  <si>
    <t>Sơn lót kháng kiềm ngoại thất cao cấp</t>
  </si>
  <si>
    <t>Hệ thống sơn lót kháng kiềm</t>
  </si>
  <si>
    <t>Sơn nội thất cao cấp</t>
  </si>
  <si>
    <t>AG7***</t>
  </si>
  <si>
    <t>AG16***</t>
  </si>
  <si>
    <t>AG3***</t>
  </si>
  <si>
    <t>AG9***</t>
  </si>
  <si>
    <t>Sơn bán bóng nội thất cao cấp</t>
  </si>
  <si>
    <t>AG1***</t>
  </si>
  <si>
    <t>AG4***</t>
  </si>
  <si>
    <t>AG5***</t>
  </si>
  <si>
    <t>Sơn siêu bóng nội thất cao cấp</t>
  </si>
  <si>
    <t>Sơn siêu trắng, siêu mịn nội thất cao cấp</t>
  </si>
  <si>
    <t>AG2***</t>
  </si>
  <si>
    <t>Sơn lau chùi hiệu quả bóng mờ cổ điển</t>
  </si>
  <si>
    <t>AG20***</t>
  </si>
  <si>
    <r>
      <t xml:space="preserve">Hệ thống sơn ngoại thất </t>
    </r>
    <r>
      <rPr>
        <i/>
        <sz val="12"/>
        <rFont val="Times New Roman"/>
        <family val="1"/>
      </rPr>
      <t>(đơn giá sơn màu)</t>
    </r>
  </si>
  <si>
    <r>
      <t xml:space="preserve">Hệ thống sơn nội thất </t>
    </r>
    <r>
      <rPr>
        <i/>
        <sz val="12"/>
        <rFont val="Times New Roman"/>
        <family val="1"/>
      </rPr>
      <t>(đơn giá sơn màu)</t>
    </r>
  </si>
  <si>
    <t>Sơn mịn ngoại thất cao cấp</t>
  </si>
  <si>
    <t>AG6***</t>
  </si>
  <si>
    <t>AG8***</t>
  </si>
  <si>
    <t>1L/lon</t>
  </si>
  <si>
    <t>5L/lon</t>
  </si>
  <si>
    <t>18L/thùng</t>
  </si>
  <si>
    <t>Sơn siêu bóng ngoại thất cao cấp</t>
  </si>
  <si>
    <t>AG12***</t>
  </si>
  <si>
    <t>Sơn siêu bền bảo vệ 20 năm</t>
  </si>
  <si>
    <t>Keo phủ bóng Clear</t>
  </si>
  <si>
    <t>Hệ thống sơn chống thấm và bột bả</t>
  </si>
  <si>
    <t xml:space="preserve">Chống thấm trộn xi măng đa năng </t>
  </si>
  <si>
    <t>AG10***</t>
  </si>
  <si>
    <t>Bột bả nội &amp; ngoại thất</t>
  </si>
  <si>
    <t>Bột bả nội thất</t>
  </si>
  <si>
    <t>40kg/bao</t>
  </si>
  <si>
    <t>Phụ lục III:  GIÁ VLXD DO CÁC TỔ CHỨC, CÁ NHÂN KINH DOANH THÁNG  4/2019</t>
  </si>
  <si>
    <t>Phụ lục II:  GIÁ VLXD DO CÁC TỔ CHỨC, CÁ NHÂN SẢN XUẤT THÔNG BÁO THÁNG  4/2019</t>
  </si>
  <si>
    <t xml:space="preserve">  GIÁ VLXD LƯU THÔNG TRÊN THỊ TRƯỜNG THÁNG 4 NĂM 2019</t>
  </si>
  <si>
    <t>Sơn USA Color (đơn giá chưa gồm VAT)</t>
  </si>
  <si>
    <t>Từ 15h00 ngày 02/3/2019 đến trước ngày 02/4/2019</t>
  </si>
  <si>
    <t>Từ 15h00 ngày 02/4/2019 đến khi có thông báo mới</t>
  </si>
  <si>
    <t>(Kèm theo công bố  giá VLXD số:         /CB-SXD ngày       tháng     năm 2019 của  Sở Xây dựng  tỉnh Lai Châu)</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</si>
</sst>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Red]#,##0"/>
    <numFmt numFmtId="173" formatCode="_(* #,##0_);_(* \(#,##0\);_(* &quot;-&quot;??_);_(@_)"/>
    <numFmt numFmtId="174" formatCode="_(* #,##0.0000_);_(* \(#,##0.0000\);_(* &quot;-&quot;??_);_(@_)"/>
    <numFmt numFmtId="175" formatCode="#,##0.000;[Red]#,##0.000"/>
    <numFmt numFmtId="176" formatCode="&quot;Yes&quot;;&quot;Yes&quot;;&quot;No&quot;"/>
    <numFmt numFmtId="177" formatCode="&quot;True&quot;;&quot;True&quot;;&quot;False&quot;"/>
    <numFmt numFmtId="178" formatCode="&quot;On&quot;;&quot;On&quot;;&quot;Off&quot;"/>
    <numFmt numFmtId="179" formatCode="[$€-2]\ #,##0.00_);[Red]\([$€-2]\ #,##0.00\)"/>
    <numFmt numFmtId="180" formatCode="_(* #,##0.0_);_(* \(#,##0.0\);_(* &quot;-&quot;??_);_(@_)"/>
    <numFmt numFmtId="181" formatCode="#,##0.0;[Red]#,##0.0"/>
    <numFmt numFmtId="182" formatCode="#,##0.00;[Red]#,##0.00"/>
    <numFmt numFmtId="183" formatCode="#,##0.0000;[Red]#,##0.0000"/>
    <numFmt numFmtId="184" formatCode="#,##0.00000;[Red]#,##0.00000"/>
    <numFmt numFmtId="185" formatCode="0.00;[Red]0.00"/>
    <numFmt numFmtId="186" formatCode="0.0;[Red]0.0"/>
    <numFmt numFmtId="187" formatCode="0.0"/>
    <numFmt numFmtId="188" formatCode="0;[Red]0"/>
    <numFmt numFmtId="189" formatCode="_(* #,##0.000_);_(* \(#,##0.000\);_(* &quot;-&quot;??_);_(@_)"/>
    <numFmt numFmtId="190" formatCode="_(* #,##0.00000_);_(* \(#,##0.00000\);_(* &quot;-&quot;??_);_(@_)"/>
    <numFmt numFmtId="191" formatCode="_(* #,##0.000000_);_(* \(#,##0.000000\);_(* &quot;-&quot;??_);_(@_)"/>
  </numFmts>
  <fonts count="49">
    <font>
      <sz val="10"/>
      <name val="Arial"/>
      <family val="0"/>
    </font>
    <font>
      <sz val="12"/>
      <name val=".VnTime"/>
      <family val="0"/>
    </font>
    <font>
      <b/>
      <sz val="14"/>
      <name val="Times New Roman"/>
      <family val="1"/>
    </font>
    <font>
      <i/>
      <sz val="14"/>
      <name val="Times New Roman"/>
      <family val="1"/>
    </font>
    <font>
      <b/>
      <sz val="12"/>
      <name val="Times New Roman"/>
      <family val="1"/>
    </font>
    <font>
      <sz val="12"/>
      <name val="Times New Roman"/>
      <family val="1"/>
    </font>
    <font>
      <i/>
      <sz val="12"/>
      <name val="Times New Roman"/>
      <family val="1"/>
    </font>
    <font>
      <b/>
      <i/>
      <sz val="12"/>
      <name val="Times New Roman"/>
      <family val="1"/>
    </font>
    <font>
      <sz val="11"/>
      <name val="Times New Roman"/>
      <family val="1"/>
    </font>
    <font>
      <sz val="12"/>
      <name val=".VnArial Narrow"/>
      <family val="2"/>
    </font>
    <font>
      <b/>
      <sz val="12"/>
      <name val=".VnArial Narrow"/>
      <family val="2"/>
    </font>
    <font>
      <sz val="8"/>
      <name val="Arial"/>
      <family val="0"/>
    </font>
    <font>
      <sz val="10"/>
      <name val="Times New Roman"/>
      <family val="1"/>
    </font>
    <font>
      <u val="single"/>
      <sz val="10"/>
      <color indexed="12"/>
      <name val="Arial"/>
      <family val="0"/>
    </font>
    <font>
      <u val="single"/>
      <sz val="10"/>
      <color indexed="36"/>
      <name val="Arial"/>
      <family val="0"/>
    </font>
    <font>
      <sz val="12"/>
      <color indexed="53"/>
      <name val="Times New Roman"/>
      <family val="1"/>
    </font>
    <font>
      <sz val="12"/>
      <name val="Arial"/>
      <family val="0"/>
    </font>
    <font>
      <b/>
      <sz val="10"/>
      <name val="Arial"/>
      <family val="0"/>
    </font>
    <font>
      <b/>
      <sz val="11"/>
      <name val="Times New Roman"/>
      <family val="1"/>
    </font>
    <font>
      <sz val="10"/>
      <color indexed="9"/>
      <name val="Arial"/>
      <family val="0"/>
    </font>
    <font>
      <b/>
      <sz val="10"/>
      <color indexed="9"/>
      <name val="Arial"/>
      <family val="0"/>
    </font>
    <font>
      <sz val="12"/>
      <color indexed="9"/>
      <name val="Times New Roman"/>
      <family val="1"/>
    </font>
    <font>
      <sz val="10"/>
      <color indexed="9"/>
      <name val="Times New Roman"/>
      <family val="1"/>
    </font>
    <font>
      <b/>
      <sz val="12"/>
      <color indexed="9"/>
      <name val="Times New Roman"/>
      <family val="1"/>
    </font>
    <font>
      <sz val="10"/>
      <color indexed="10"/>
      <name val="Arial"/>
      <family val="0"/>
    </font>
    <font>
      <b/>
      <sz val="10"/>
      <color indexed="8"/>
      <name val="Arial"/>
      <family val="0"/>
    </font>
    <font>
      <sz val="10"/>
      <color indexed="8"/>
      <name val="Arial"/>
      <family val="0"/>
    </font>
    <font>
      <b/>
      <sz val="10"/>
      <name val="Times New Roman"/>
      <family val="1"/>
    </font>
    <font>
      <sz val="8"/>
      <name val="Times New Roman"/>
      <family val="1"/>
    </font>
    <font>
      <b/>
      <sz val="8"/>
      <name val="Arial"/>
      <family val="0"/>
    </font>
    <font>
      <sz val="8"/>
      <color indexed="9"/>
      <name val="Arial"/>
      <family val="0"/>
    </font>
    <font>
      <sz val="13"/>
      <color indexed="8"/>
      <name val="VNI-Times"/>
      <family val="0"/>
    </font>
    <font>
      <b/>
      <sz val="10"/>
      <color indexed="8"/>
      <name val="VNI-Helve"/>
      <family val="0"/>
    </font>
    <font>
      <b/>
      <sz val="13"/>
      <name val="Arial"/>
      <family val="2"/>
    </font>
    <font>
      <sz val="12"/>
      <name val="Symbol"/>
      <family val="1"/>
    </font>
    <font>
      <sz val="12"/>
      <name val="VNI-Helve"/>
      <family val="0"/>
    </font>
    <font>
      <sz val="12"/>
      <color indexed="12"/>
      <name val="VNI-Helve"/>
      <family val="0"/>
    </font>
    <font>
      <b/>
      <sz val="12"/>
      <name val="Arial"/>
      <family val="2"/>
    </font>
    <font>
      <i/>
      <sz val="13"/>
      <name val="Times New Roman"/>
      <family val="1"/>
    </font>
    <font>
      <sz val="12"/>
      <color indexed="10"/>
      <name val="Arial"/>
      <family val="0"/>
    </font>
    <font>
      <i/>
      <sz val="11"/>
      <name val="Times New Roman"/>
      <family val="1"/>
    </font>
    <font>
      <b/>
      <sz val="12"/>
      <name val="VNI-Helve"/>
      <family val="0"/>
    </font>
    <font>
      <b/>
      <sz val="12"/>
      <color indexed="12"/>
      <name val="VNI-Helve"/>
      <family val="0"/>
    </font>
    <font>
      <b/>
      <sz val="10"/>
      <color indexed="9"/>
      <name val="Times New Roman"/>
      <family val="1"/>
    </font>
    <font>
      <b/>
      <i/>
      <sz val="10"/>
      <name val="Times New Roman"/>
      <family val="1"/>
    </font>
    <font>
      <b/>
      <i/>
      <sz val="12"/>
      <color indexed="9"/>
      <name val="Times New Roman"/>
      <family val="1"/>
    </font>
    <font>
      <b/>
      <i/>
      <sz val="10"/>
      <color indexed="9"/>
      <name val="Times New Roman"/>
      <family val="1"/>
    </font>
    <font>
      <b/>
      <i/>
      <sz val="10"/>
      <color indexed="9"/>
      <name val="Arial"/>
      <family val="0"/>
    </font>
    <font>
      <b/>
      <i/>
      <sz val="11"/>
      <name val="Times New Roman"/>
      <family val="1"/>
    </font>
  </fonts>
  <fills count="3">
    <fill>
      <patternFill/>
    </fill>
    <fill>
      <patternFill patternType="gray125"/>
    </fill>
    <fill>
      <patternFill patternType="solid">
        <fgColor indexed="9"/>
        <bgColor indexed="64"/>
      </patternFill>
    </fill>
  </fills>
  <borders count="31">
    <border>
      <left/>
      <right/>
      <top/>
      <bottom/>
      <diagonal/>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hair"/>
      <bottom>
        <color indexed="63"/>
      </bottom>
    </border>
    <border>
      <left style="thin"/>
      <right>
        <color indexed="63"/>
      </right>
      <top style="hair"/>
      <bottom style="thin"/>
    </border>
    <border>
      <left style="thin"/>
      <right style="thin"/>
      <top>
        <color indexed="63"/>
      </top>
      <bottom style="hair"/>
    </border>
    <border>
      <left>
        <color indexed="63"/>
      </left>
      <right>
        <color indexed="63"/>
      </right>
      <top style="thin"/>
      <bottom style="thin"/>
    </border>
    <border>
      <left style="thin"/>
      <right>
        <color indexed="63"/>
      </right>
      <top style="hair"/>
      <bottom style="hair"/>
    </border>
    <border>
      <left style="hair"/>
      <right style="thin"/>
      <top style="hair"/>
      <bottom style="hair"/>
    </border>
    <border>
      <left style="thin"/>
      <right>
        <color indexed="63"/>
      </right>
      <top>
        <color indexed="63"/>
      </top>
      <bottom>
        <color indexed="63"/>
      </bottom>
    </border>
    <border>
      <left>
        <color indexed="63"/>
      </left>
      <right>
        <color indexed="63"/>
      </right>
      <top style="hair"/>
      <bottom style="hair"/>
    </border>
    <border>
      <left style="thin"/>
      <right style="thin"/>
      <top>
        <color indexed="63"/>
      </top>
      <bottom>
        <color indexed="63"/>
      </bottom>
    </border>
    <border>
      <left style="thin"/>
      <right style="thin"/>
      <top style="thin"/>
      <bottom>
        <color indexed="63"/>
      </bottom>
    </border>
    <border>
      <left style="thin"/>
      <right style="thin"/>
      <top style="thin"/>
      <bottom style="hair"/>
    </border>
    <border>
      <left style="thin"/>
      <right style="thin"/>
      <top>
        <color indexed="63"/>
      </top>
      <bottom style="thin"/>
    </border>
    <border>
      <left/>
      <right style="thin"/>
      <top>
        <color indexed="63"/>
      </top>
      <bottom style="thin"/>
    </border>
    <border>
      <left style="thin"/>
      <right>
        <color indexed="63"/>
      </right>
      <top style="thin"/>
      <bottom style="hair"/>
    </border>
    <border>
      <left/>
      <right style="thin"/>
      <top style="thin"/>
      <bottom style="hair"/>
    </border>
    <border>
      <left/>
      <right style="thin"/>
      <top style="hair"/>
      <bottom style="hair"/>
    </border>
    <border>
      <left/>
      <right style="thin"/>
      <top>
        <color indexed="63"/>
      </top>
      <bottom style="hair"/>
    </border>
    <border>
      <left style="thin"/>
      <right>
        <color indexed="63"/>
      </right>
      <top>
        <color indexed="63"/>
      </top>
      <bottom style="thin"/>
    </border>
    <border>
      <left style="thin"/>
      <right>
        <color indexed="63"/>
      </right>
      <top>
        <color indexed="63"/>
      </top>
      <bottom style="hair"/>
    </border>
    <border>
      <left style="thin"/>
      <right>
        <color indexed="63"/>
      </right>
      <top style="hair"/>
      <bottom>
        <color indexed="63"/>
      </bottom>
    </border>
    <border>
      <left>
        <color indexed="63"/>
      </left>
      <right style="thin"/>
      <top style="thin"/>
      <bottom style="thin"/>
    </border>
    <border>
      <left/>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70">
    <xf numFmtId="0" fontId="0" fillId="0" borderId="0" xfId="0" applyAlignment="1">
      <alignment/>
    </xf>
    <xf numFmtId="172" fontId="4" fillId="0" borderId="1" xfId="15"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72" fontId="5"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2" borderId="2" xfId="0" applyFont="1" applyFill="1" applyBorder="1" applyAlignment="1">
      <alignment horizontal="center" wrapText="1"/>
    </xf>
    <xf numFmtId="0" fontId="5" fillId="0" borderId="3" xfId="21" applyFont="1" applyFill="1" applyBorder="1" applyAlignment="1">
      <alignment horizontal="center" vertical="center" wrapText="1"/>
      <protection/>
    </xf>
    <xf numFmtId="0" fontId="4" fillId="0" borderId="1" xfId="21" applyFont="1" applyFill="1" applyBorder="1" applyAlignment="1">
      <alignment horizontal="center" vertical="center" wrapText="1"/>
      <protection/>
    </xf>
    <xf numFmtId="49" fontId="4" fillId="0" borderId="1" xfId="21" applyNumberFormat="1" applyFont="1" applyFill="1" applyBorder="1" applyAlignment="1">
      <alignment horizontal="center" vertical="center" wrapText="1" shrinkToFit="1"/>
      <protection/>
    </xf>
    <xf numFmtId="0" fontId="4" fillId="0" borderId="1" xfId="21" applyFont="1" applyFill="1" applyBorder="1" applyAlignment="1">
      <alignment horizontal="center" vertical="center" wrapText="1" shrinkToFit="1"/>
      <protection/>
    </xf>
    <xf numFmtId="172" fontId="4" fillId="0" borderId="1" xfId="21" applyNumberFormat="1" applyFont="1" applyFill="1" applyBorder="1" applyAlignment="1">
      <alignment horizontal="center" vertical="center" wrapText="1"/>
      <protection/>
    </xf>
    <xf numFmtId="173" fontId="5" fillId="0" borderId="2" xfId="15" applyNumberFormat="1" applyFont="1" applyFill="1" applyBorder="1" applyAlignment="1">
      <alignment vertical="center" wrapText="1"/>
    </xf>
    <xf numFmtId="0" fontId="0" fillId="0" borderId="0" xfId="0" applyBorder="1" applyAlignment="1">
      <alignment/>
    </xf>
    <xf numFmtId="0" fontId="5" fillId="0" borderId="2" xfId="21" applyFont="1" applyFill="1" applyBorder="1" applyAlignment="1">
      <alignment vertical="center" wrapText="1"/>
      <protection/>
    </xf>
    <xf numFmtId="0" fontId="5" fillId="0" borderId="2" xfId="21" applyFont="1" applyFill="1" applyBorder="1" applyAlignment="1">
      <alignment horizontal="center" vertical="center"/>
      <protection/>
    </xf>
    <xf numFmtId="0" fontId="5" fillId="0" borderId="4" xfId="21" applyFont="1" applyFill="1" applyBorder="1" applyAlignment="1">
      <alignment horizontal="center" vertical="center" wrapText="1"/>
      <protection/>
    </xf>
    <xf numFmtId="0" fontId="5" fillId="0" borderId="4" xfId="21" applyFont="1" applyFill="1" applyBorder="1" applyAlignment="1">
      <alignment horizontal="left" vertical="center" wrapText="1"/>
      <protection/>
    </xf>
    <xf numFmtId="3" fontId="5" fillId="0" borderId="2" xfId="21" applyNumberFormat="1" applyFont="1" applyFill="1" applyBorder="1" applyAlignment="1">
      <alignment vertical="center" wrapText="1"/>
      <protection/>
    </xf>
    <xf numFmtId="0" fontId="5" fillId="0" borderId="3" xfId="21" applyFont="1" applyFill="1" applyBorder="1" applyAlignment="1">
      <alignment horizontal="center" vertical="center"/>
      <protection/>
    </xf>
    <xf numFmtId="0" fontId="5" fillId="0" borderId="3" xfId="21" applyFont="1" applyFill="1" applyBorder="1" applyAlignment="1">
      <alignment horizontal="left" vertical="center" wrapText="1"/>
      <protection/>
    </xf>
    <xf numFmtId="0" fontId="5" fillId="0" borderId="3" xfId="21" applyFont="1" applyFill="1" applyBorder="1" applyAlignment="1">
      <alignment vertical="center" wrapText="1"/>
      <protection/>
    </xf>
    <xf numFmtId="172" fontId="15" fillId="0" borderId="2" xfId="0" applyNumberFormat="1" applyFont="1" applyFill="1" applyBorder="1" applyAlignment="1">
      <alignment horizontal="center" vertical="center" wrapText="1"/>
    </xf>
    <xf numFmtId="3" fontId="5" fillId="0" borderId="4" xfId="21" applyNumberFormat="1" applyFont="1" applyFill="1" applyBorder="1" applyAlignment="1">
      <alignment vertical="center" wrapText="1"/>
      <protection/>
    </xf>
    <xf numFmtId="172" fontId="5" fillId="0" borderId="3" xfId="21" applyNumberFormat="1" applyFont="1" applyFill="1" applyBorder="1" applyAlignment="1">
      <alignment horizontal="right" vertical="center" wrapText="1"/>
      <protection/>
    </xf>
    <xf numFmtId="3" fontId="5" fillId="0" borderId="3" xfId="21" applyNumberFormat="1" applyFont="1" applyFill="1" applyBorder="1" applyAlignment="1">
      <alignment horizontal="right" vertical="center" wrapText="1"/>
      <protection/>
    </xf>
    <xf numFmtId="172" fontId="5" fillId="0" borderId="5" xfId="21" applyNumberFormat="1" applyFont="1" applyFill="1" applyBorder="1" applyAlignment="1">
      <alignment horizontal="right" vertical="center" wrapText="1"/>
      <protection/>
    </xf>
    <xf numFmtId="0" fontId="5" fillId="0" borderId="2" xfId="21" applyFont="1" applyFill="1" applyBorder="1" applyAlignment="1">
      <alignment horizontal="left" vertical="center" wrapText="1"/>
      <protection/>
    </xf>
    <xf numFmtId="0" fontId="5" fillId="0" borderId="2" xfId="21" applyFont="1" applyFill="1" applyBorder="1" applyAlignment="1">
      <alignment horizontal="center" vertical="center" wrapText="1"/>
      <protection/>
    </xf>
    <xf numFmtId="172" fontId="5" fillId="0" borderId="2" xfId="21" applyNumberFormat="1" applyFont="1" applyFill="1" applyBorder="1" applyAlignment="1">
      <alignment horizontal="right" vertical="center" wrapText="1"/>
      <protection/>
    </xf>
    <xf numFmtId="3" fontId="5" fillId="0" borderId="2" xfId="21" applyNumberFormat="1" applyFont="1" applyFill="1" applyBorder="1" applyAlignment="1">
      <alignment horizontal="right" vertical="center" wrapText="1"/>
      <protection/>
    </xf>
    <xf numFmtId="0" fontId="0" fillId="0" borderId="0" xfId="0" applyFont="1" applyAlignment="1">
      <alignment/>
    </xf>
    <xf numFmtId="0" fontId="0" fillId="0" borderId="0" xfId="0" applyAlignment="1">
      <alignment horizontal="center"/>
    </xf>
    <xf numFmtId="0" fontId="0" fillId="0" borderId="2" xfId="0" applyFont="1" applyBorder="1" applyAlignment="1">
      <alignment/>
    </xf>
    <xf numFmtId="0" fontId="5" fillId="0" borderId="6" xfId="21" applyFont="1" applyFill="1" applyBorder="1" applyAlignment="1">
      <alignment horizontal="center" vertical="center"/>
      <protection/>
    </xf>
    <xf numFmtId="0" fontId="5" fillId="0" borderId="6" xfId="21" applyFont="1" applyFill="1" applyBorder="1" applyAlignment="1">
      <alignment horizontal="left" vertical="center" wrapText="1"/>
      <protection/>
    </xf>
    <xf numFmtId="0" fontId="5" fillId="0" borderId="6" xfId="21" applyFont="1" applyFill="1" applyBorder="1" applyAlignment="1">
      <alignment vertical="center" wrapText="1"/>
      <protection/>
    </xf>
    <xf numFmtId="0" fontId="5" fillId="0" borderId="6" xfId="21" applyFont="1" applyFill="1" applyBorder="1" applyAlignment="1">
      <alignment horizontal="center" vertical="center" wrapText="1"/>
      <protection/>
    </xf>
    <xf numFmtId="0" fontId="5" fillId="0" borderId="4" xfId="21" applyFont="1" applyFill="1" applyBorder="1" applyAlignment="1">
      <alignment horizontal="center" vertical="center"/>
      <protection/>
    </xf>
    <xf numFmtId="0" fontId="5" fillId="2" borderId="4" xfId="0" applyFont="1" applyFill="1" applyBorder="1" applyAlignment="1">
      <alignment horizontal="center" wrapText="1"/>
    </xf>
    <xf numFmtId="173" fontId="5" fillId="0" borderId="4" xfId="15" applyNumberFormat="1" applyFont="1" applyFill="1" applyBorder="1" applyAlignment="1">
      <alignment vertical="center" wrapText="1"/>
    </xf>
    <xf numFmtId="0" fontId="6" fillId="0" borderId="2" xfId="21" applyFont="1" applyFill="1" applyBorder="1" applyAlignment="1">
      <alignment horizontal="left" vertical="center" wrapText="1"/>
      <protection/>
    </xf>
    <xf numFmtId="0" fontId="6" fillId="0" borderId="2" xfId="21" applyFont="1" applyFill="1" applyBorder="1" applyAlignment="1">
      <alignment horizontal="center" vertical="center" wrapText="1"/>
      <protection/>
    </xf>
    <xf numFmtId="0" fontId="6" fillId="0" borderId="6" xfId="21" applyFont="1" applyFill="1" applyBorder="1" applyAlignment="1">
      <alignment horizontal="center" vertical="center" wrapText="1"/>
      <protection/>
    </xf>
    <xf numFmtId="0" fontId="5" fillId="2" borderId="6" xfId="0" applyFont="1" applyFill="1" applyBorder="1" applyAlignment="1">
      <alignment horizontal="center" vertical="top" wrapText="1"/>
    </xf>
    <xf numFmtId="3" fontId="5" fillId="2" borderId="6" xfId="0" applyNumberFormat="1" applyFont="1" applyFill="1" applyBorder="1" applyAlignment="1">
      <alignment horizontal="right" vertical="top" wrapText="1"/>
    </xf>
    <xf numFmtId="0" fontId="0" fillId="0" borderId="4" xfId="0" applyFont="1" applyBorder="1" applyAlignment="1">
      <alignment/>
    </xf>
    <xf numFmtId="0" fontId="0" fillId="0" borderId="0" xfId="0" applyFont="1" applyBorder="1" applyAlignment="1">
      <alignment/>
    </xf>
    <xf numFmtId="0" fontId="0" fillId="0" borderId="7" xfId="0" applyFont="1" applyBorder="1" applyAlignment="1">
      <alignment/>
    </xf>
    <xf numFmtId="172" fontId="5" fillId="0" borderId="8" xfId="21" applyNumberFormat="1" applyFont="1" applyFill="1" applyBorder="1" applyAlignment="1">
      <alignment horizontal="right" vertical="center" wrapText="1"/>
      <protection/>
    </xf>
    <xf numFmtId="173" fontId="5" fillId="0" borderId="2" xfId="15" applyNumberFormat="1" applyFont="1" applyFill="1" applyBorder="1" applyAlignment="1">
      <alignment horizontal="right" vertical="center" wrapText="1"/>
    </xf>
    <xf numFmtId="0" fontId="5" fillId="2" borderId="3" xfId="0" applyFont="1" applyFill="1" applyBorder="1" applyAlignment="1">
      <alignment horizontal="center" wrapText="1"/>
    </xf>
    <xf numFmtId="0" fontId="5" fillId="2" borderId="6" xfId="0" applyFont="1" applyFill="1" applyBorder="1" applyAlignment="1">
      <alignment horizontal="center" wrapText="1"/>
    </xf>
    <xf numFmtId="173" fontId="5" fillId="0" borderId="6" xfId="15" applyNumberFormat="1" applyFont="1" applyFill="1" applyBorder="1" applyAlignment="1">
      <alignment vertical="center" wrapText="1"/>
    </xf>
    <xf numFmtId="0" fontId="5" fillId="0" borderId="9" xfId="21" applyFont="1" applyFill="1" applyBorder="1" applyAlignment="1">
      <alignment horizontal="center" vertical="center"/>
      <protection/>
    </xf>
    <xf numFmtId="0" fontId="5" fillId="0" borderId="0" xfId="0" applyFont="1" applyFill="1" applyAlignment="1">
      <alignment/>
    </xf>
    <xf numFmtId="0" fontId="0" fillId="0" borderId="0" xfId="0" applyFill="1" applyAlignment="1">
      <alignment/>
    </xf>
    <xf numFmtId="0" fontId="17" fillId="0" borderId="0" xfId="0" applyFont="1" applyFill="1" applyAlignment="1">
      <alignment/>
    </xf>
    <xf numFmtId="172" fontId="5" fillId="0" borderId="10" xfId="0" applyNumberFormat="1" applyFont="1" applyFill="1" applyBorder="1" applyAlignment="1">
      <alignment horizontal="right" vertical="center" wrapText="1"/>
    </xf>
    <xf numFmtId="172" fontId="5" fillId="0" borderId="0" xfId="0" applyNumberFormat="1" applyFont="1" applyFill="1" applyBorder="1" applyAlignment="1">
      <alignment horizontal="right" vertical="center" wrapText="1"/>
    </xf>
    <xf numFmtId="173" fontId="0" fillId="0" borderId="0" xfId="15" applyNumberFormat="1" applyFill="1" applyAlignment="1">
      <alignment/>
    </xf>
    <xf numFmtId="0" fontId="0" fillId="0" borderId="0" xfId="0" applyFont="1" applyFill="1" applyAlignment="1">
      <alignment/>
    </xf>
    <xf numFmtId="172" fontId="5" fillId="0" borderId="6" xfId="21" applyNumberFormat="1" applyFont="1" applyFill="1" applyBorder="1" applyAlignment="1">
      <alignment horizontal="right" vertical="center" wrapText="1"/>
      <protection/>
    </xf>
    <xf numFmtId="3" fontId="5" fillId="0" borderId="6" xfId="21" applyNumberFormat="1" applyFont="1" applyFill="1" applyBorder="1" applyAlignment="1">
      <alignment horizontal="right" vertical="center" wrapText="1"/>
      <protection/>
    </xf>
    <xf numFmtId="0" fontId="0" fillId="0" borderId="0" xfId="0" applyFill="1" applyBorder="1" applyAlignment="1">
      <alignment/>
    </xf>
    <xf numFmtId="43" fontId="5" fillId="0" borderId="0" xfId="15" applyFont="1" applyFill="1" applyBorder="1" applyAlignment="1">
      <alignment horizontal="right" vertical="center" wrapText="1"/>
    </xf>
    <xf numFmtId="0" fontId="0" fillId="0" borderId="11" xfId="0" applyFill="1" applyBorder="1" applyAlignment="1">
      <alignment/>
    </xf>
    <xf numFmtId="0" fontId="5" fillId="0" borderId="0" xfId="0" applyFont="1" applyFill="1" applyBorder="1" applyAlignment="1">
      <alignment/>
    </xf>
    <xf numFmtId="0" fontId="12" fillId="0" borderId="0" xfId="0" applyFont="1" applyFill="1" applyAlignment="1">
      <alignment/>
    </xf>
    <xf numFmtId="0" fontId="5" fillId="0" borderId="11" xfId="0" applyFont="1" applyFill="1" applyBorder="1" applyAlignment="1">
      <alignment/>
    </xf>
    <xf numFmtId="0" fontId="19" fillId="0" borderId="0" xfId="0" applyFont="1" applyFill="1" applyAlignment="1">
      <alignment/>
    </xf>
    <xf numFmtId="0" fontId="20" fillId="0" borderId="0" xfId="0" applyFont="1" applyFill="1" applyAlignment="1">
      <alignment/>
    </xf>
    <xf numFmtId="172" fontId="21" fillId="0" borderId="0" xfId="0" applyNumberFormat="1" applyFont="1" applyFill="1" applyBorder="1" applyAlignment="1">
      <alignment horizontal="center" vertical="center" wrapText="1"/>
    </xf>
    <xf numFmtId="172" fontId="21" fillId="0" borderId="0" xfId="0" applyNumberFormat="1" applyFont="1" applyFill="1" applyBorder="1" applyAlignment="1">
      <alignment horizontal="right" vertical="center" wrapText="1"/>
    </xf>
    <xf numFmtId="0" fontId="19" fillId="0" borderId="0" xfId="0" applyFont="1" applyFill="1" applyAlignment="1">
      <alignment horizontal="right"/>
    </xf>
    <xf numFmtId="172" fontId="19" fillId="0" borderId="0" xfId="0" applyNumberFormat="1" applyFont="1" applyFill="1" applyAlignment="1">
      <alignment/>
    </xf>
    <xf numFmtId="172" fontId="21" fillId="0" borderId="2" xfId="0" applyNumberFormat="1" applyFont="1" applyFill="1" applyBorder="1" applyAlignment="1">
      <alignment horizontal="center" vertical="center" wrapText="1"/>
    </xf>
    <xf numFmtId="172" fontId="21" fillId="0" borderId="10" xfId="0" applyNumberFormat="1" applyFont="1" applyFill="1" applyBorder="1" applyAlignment="1">
      <alignment horizontal="right" vertical="center" wrapText="1"/>
    </xf>
    <xf numFmtId="43" fontId="21" fillId="0" borderId="0" xfId="15" applyFont="1" applyFill="1" applyBorder="1" applyAlignment="1">
      <alignment horizontal="right" vertical="center" wrapText="1"/>
    </xf>
    <xf numFmtId="0" fontId="19" fillId="0" borderId="11" xfId="0" applyFont="1" applyFill="1" applyBorder="1" applyAlignment="1">
      <alignment/>
    </xf>
    <xf numFmtId="0" fontId="21" fillId="0" borderId="0" xfId="0" applyFont="1" applyFill="1" applyAlignment="1">
      <alignment/>
    </xf>
    <xf numFmtId="172" fontId="21" fillId="0" borderId="0" xfId="0" applyNumberFormat="1" applyFont="1" applyFill="1" applyAlignment="1">
      <alignment/>
    </xf>
    <xf numFmtId="0" fontId="21" fillId="0" borderId="0" xfId="0" applyFont="1" applyFill="1" applyBorder="1" applyAlignment="1">
      <alignment/>
    </xf>
    <xf numFmtId="0" fontId="21" fillId="0" borderId="11" xfId="0" applyFont="1" applyFill="1" applyBorder="1" applyAlignment="1">
      <alignment/>
    </xf>
    <xf numFmtId="0" fontId="22" fillId="0" borderId="0" xfId="0" applyFont="1" applyFill="1" applyAlignment="1">
      <alignment/>
    </xf>
    <xf numFmtId="0" fontId="23" fillId="0" borderId="0" xfId="0" applyFont="1" applyFill="1" applyAlignment="1">
      <alignment/>
    </xf>
    <xf numFmtId="0" fontId="23" fillId="0" borderId="0" xfId="0" applyFont="1" applyFill="1" applyBorder="1" applyAlignment="1">
      <alignment/>
    </xf>
    <xf numFmtId="0" fontId="24" fillId="0" borderId="0" xfId="0" applyFont="1" applyAlignment="1">
      <alignment/>
    </xf>
    <xf numFmtId="173" fontId="25" fillId="0" borderId="0" xfId="15" applyNumberFormat="1" applyFont="1" applyFill="1" applyAlignment="1">
      <alignment/>
    </xf>
    <xf numFmtId="0" fontId="25" fillId="0" borderId="0" xfId="0" applyFont="1" applyFill="1" applyAlignment="1">
      <alignment/>
    </xf>
    <xf numFmtId="173" fontId="26" fillId="0" borderId="0" xfId="15" applyNumberFormat="1" applyFont="1" applyFill="1" applyAlignment="1">
      <alignment/>
    </xf>
    <xf numFmtId="0" fontId="26" fillId="0" borderId="0" xfId="0" applyFont="1" applyFill="1" applyAlignment="1">
      <alignment/>
    </xf>
    <xf numFmtId="173" fontId="0" fillId="0" borderId="0" xfId="0" applyNumberFormat="1" applyFill="1" applyAlignment="1">
      <alignment/>
    </xf>
    <xf numFmtId="0" fontId="0" fillId="0" borderId="0" xfId="0" applyFill="1" applyAlignment="1">
      <alignment wrapText="1"/>
    </xf>
    <xf numFmtId="0" fontId="19" fillId="0" borderId="0" xfId="0" applyFont="1" applyFill="1" applyAlignment="1">
      <alignment wrapText="1"/>
    </xf>
    <xf numFmtId="173" fontId="19" fillId="0" borderId="0" xfId="15" applyNumberFormat="1" applyFont="1" applyFill="1" applyAlignment="1">
      <alignment wrapText="1"/>
    </xf>
    <xf numFmtId="0" fontId="5" fillId="2" borderId="2" xfId="21" applyFont="1" applyFill="1" applyBorder="1" applyAlignment="1">
      <alignment horizontal="left" vertical="center" wrapText="1"/>
      <protection/>
    </xf>
    <xf numFmtId="173" fontId="5" fillId="2" borderId="2" xfId="15" applyNumberFormat="1" applyFont="1" applyFill="1" applyBorder="1" applyAlignment="1">
      <alignment vertical="center" wrapText="1"/>
    </xf>
    <xf numFmtId="0" fontId="5" fillId="2" borderId="2" xfId="21" applyFont="1" applyFill="1" applyBorder="1" applyAlignment="1">
      <alignment horizontal="center" vertical="center" wrapText="1"/>
      <protection/>
    </xf>
    <xf numFmtId="0" fontId="4" fillId="2" borderId="2" xfId="0" applyFont="1" applyFill="1" applyBorder="1" applyAlignment="1">
      <alignment horizontal="center" vertical="center"/>
    </xf>
    <xf numFmtId="49" fontId="5" fillId="2" borderId="2" xfId="0" applyNumberFormat="1" applyFont="1" applyFill="1" applyBorder="1" applyAlignment="1">
      <alignment horizontal="left" vertical="center" wrapText="1"/>
    </xf>
    <xf numFmtId="49" fontId="4"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172" fontId="5" fillId="2" borderId="2" xfId="15" applyNumberFormat="1" applyFont="1" applyFill="1" applyBorder="1" applyAlignment="1">
      <alignment horizontal="right" vertical="center" wrapText="1"/>
    </xf>
    <xf numFmtId="172" fontId="5" fillId="2" borderId="2" xfId="0" applyNumberFormat="1" applyFont="1" applyFill="1" applyBorder="1" applyAlignment="1">
      <alignment horizontal="right" vertical="center" wrapText="1"/>
    </xf>
    <xf numFmtId="0" fontId="4" fillId="0" borderId="12" xfId="0" applyFont="1" applyFill="1" applyBorder="1" applyAlignment="1">
      <alignment horizontal="center" vertical="center" wrapText="1"/>
    </xf>
    <xf numFmtId="0" fontId="5" fillId="2" borderId="2" xfId="0" applyFont="1" applyFill="1" applyBorder="1" applyAlignment="1">
      <alignment wrapText="1"/>
    </xf>
    <xf numFmtId="0" fontId="5" fillId="0" borderId="3" xfId="0" applyFont="1" applyFill="1" applyBorder="1" applyAlignment="1">
      <alignment horizontal="center" vertical="center" wrapText="1"/>
    </xf>
    <xf numFmtId="0" fontId="5" fillId="2" borderId="3" xfId="0" applyFont="1" applyFill="1" applyBorder="1" applyAlignment="1">
      <alignment wrapText="1"/>
    </xf>
    <xf numFmtId="173" fontId="4" fillId="2" borderId="2" xfId="15" applyNumberFormat="1" applyFont="1" applyFill="1" applyBorder="1" applyAlignment="1">
      <alignment horizontal="left" vertical="center" wrapText="1"/>
    </xf>
    <xf numFmtId="173" fontId="4" fillId="2" borderId="2" xfId="15" applyNumberFormat="1" applyFont="1" applyFill="1" applyBorder="1" applyAlignment="1">
      <alignment horizontal="center" vertical="center" wrapText="1"/>
    </xf>
    <xf numFmtId="172" fontId="4" fillId="2" borderId="2" xfId="15" applyNumberFormat="1" applyFont="1" applyFill="1" applyBorder="1" applyAlignment="1">
      <alignment horizontal="right" vertical="center" wrapText="1"/>
    </xf>
    <xf numFmtId="0" fontId="5" fillId="2" borderId="2" xfId="0" applyFont="1" applyFill="1" applyBorder="1" applyAlignment="1">
      <alignment horizontal="center" vertical="center"/>
    </xf>
    <xf numFmtId="173" fontId="5" fillId="2" borderId="2" xfId="15"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173" fontId="5" fillId="2" borderId="2" xfId="15" applyNumberFormat="1" applyFont="1" applyFill="1" applyBorder="1" applyAlignment="1">
      <alignment horizontal="left" vertical="center" wrapText="1"/>
    </xf>
    <xf numFmtId="173" fontId="4" fillId="2" borderId="2" xfId="15" applyNumberFormat="1" applyFont="1" applyFill="1" applyBorder="1" applyAlignment="1">
      <alignment vertical="center" wrapText="1"/>
    </xf>
    <xf numFmtId="172" fontId="4" fillId="2" borderId="2" xfId="15" applyNumberFormat="1" applyFont="1" applyFill="1" applyBorder="1" applyAlignment="1">
      <alignment horizontal="right" vertical="center" wrapText="1"/>
    </xf>
    <xf numFmtId="172" fontId="5" fillId="2" borderId="2" xfId="15" applyNumberFormat="1" applyFont="1" applyFill="1" applyBorder="1" applyAlignment="1">
      <alignment horizontal="right" vertical="center" wrapText="1"/>
    </xf>
    <xf numFmtId="49" fontId="4" fillId="2" borderId="2" xfId="0" applyNumberFormat="1"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172" fontId="4" fillId="2" borderId="2" xfId="0" applyNumberFormat="1" applyFont="1" applyFill="1" applyBorder="1" applyAlignment="1">
      <alignment horizontal="right" vertical="center" wrapText="1"/>
    </xf>
    <xf numFmtId="0" fontId="5" fillId="2" borderId="2" xfId="21" applyFont="1" applyFill="1" applyBorder="1" applyAlignment="1">
      <alignment vertical="center" wrapText="1"/>
      <protection/>
    </xf>
    <xf numFmtId="172" fontId="5" fillId="2" borderId="2" xfId="21" applyNumberFormat="1" applyFont="1" applyFill="1" applyBorder="1" applyAlignment="1">
      <alignment horizontal="right" vertical="center" wrapText="1"/>
      <protection/>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172" fontId="9" fillId="2" borderId="2" xfId="15" applyNumberFormat="1" applyFont="1" applyFill="1" applyBorder="1" applyAlignment="1">
      <alignment horizontal="right" vertical="center" wrapText="1"/>
    </xf>
    <xf numFmtId="0" fontId="5" fillId="2" borderId="2" xfId="0" applyFont="1" applyFill="1" applyBorder="1" applyAlignment="1">
      <alignment horizontal="left" vertical="center"/>
    </xf>
    <xf numFmtId="3" fontId="5" fillId="2" borderId="2" xfId="0" applyNumberFormat="1" applyFont="1" applyFill="1" applyBorder="1" applyAlignment="1">
      <alignment horizontal="right" vertical="center"/>
    </xf>
    <xf numFmtId="49" fontId="8" fillId="2" borderId="2" xfId="0" applyNumberFormat="1" applyFont="1" applyFill="1" applyBorder="1" applyAlignment="1">
      <alignment horizontal="left" vertical="center" wrapText="1"/>
    </xf>
    <xf numFmtId="49" fontId="5" fillId="2" borderId="2" xfId="0" applyNumberFormat="1" applyFont="1" applyFill="1" applyBorder="1" applyAlignment="1">
      <alignment horizontal="right" vertical="center" wrapText="1"/>
    </xf>
    <xf numFmtId="49" fontId="8" fillId="2" borderId="2" xfId="0" applyNumberFormat="1" applyFont="1" applyFill="1" applyBorder="1" applyAlignment="1">
      <alignment horizontal="center" vertical="center" wrapText="1"/>
    </xf>
    <xf numFmtId="49" fontId="18" fillId="2" borderId="2" xfId="0" applyNumberFormat="1"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49" fontId="12" fillId="2" borderId="2" xfId="0" applyNumberFormat="1" applyFont="1" applyFill="1" applyBorder="1" applyAlignment="1">
      <alignment horizontal="center" vertical="center" wrapText="1"/>
    </xf>
    <xf numFmtId="0" fontId="5" fillId="2" borderId="2" xfId="0" applyFont="1" applyFill="1" applyBorder="1" applyAlignment="1">
      <alignment/>
    </xf>
    <xf numFmtId="0" fontId="4" fillId="2" borderId="2" xfId="0" applyFont="1" applyFill="1" applyBorder="1" applyAlignment="1">
      <alignment horizontal="center" vertical="center"/>
    </xf>
    <xf numFmtId="0" fontId="5" fillId="2" borderId="2" xfId="0" applyFont="1" applyFill="1" applyBorder="1" applyAlignment="1">
      <alignment horizontal="right" wrapText="1"/>
    </xf>
    <xf numFmtId="0" fontId="12" fillId="2" borderId="2" xfId="0" applyFont="1" applyFill="1" applyBorder="1" applyAlignment="1">
      <alignment/>
    </xf>
    <xf numFmtId="0" fontId="5" fillId="2" borderId="2" xfId="0" applyFont="1" applyFill="1" applyBorder="1" applyAlignment="1">
      <alignment vertical="center" wrapText="1"/>
    </xf>
    <xf numFmtId="0" fontId="6" fillId="2" borderId="2" xfId="0" applyFont="1" applyFill="1" applyBorder="1" applyAlignment="1">
      <alignment vertical="center" wrapText="1"/>
    </xf>
    <xf numFmtId="0" fontId="4" fillId="0" borderId="13" xfId="21" applyFont="1" applyFill="1" applyBorder="1" applyAlignment="1">
      <alignment horizontal="center" vertical="center"/>
      <protection/>
    </xf>
    <xf numFmtId="0" fontId="4" fillId="0" borderId="1" xfId="21" applyFont="1" applyFill="1" applyBorder="1" applyAlignment="1">
      <alignment horizontal="center" vertical="center"/>
      <protection/>
    </xf>
    <xf numFmtId="0" fontId="5" fillId="0" borderId="1" xfId="21" applyFont="1" applyFill="1" applyBorder="1" applyAlignment="1">
      <alignment horizontal="center" vertical="center" wrapText="1"/>
      <protection/>
    </xf>
    <xf numFmtId="0" fontId="4" fillId="0" borderId="2" xfId="0" applyFont="1" applyFill="1" applyBorder="1" applyAlignment="1">
      <alignment horizontal="center" vertical="center"/>
    </xf>
    <xf numFmtId="49" fontId="5" fillId="0" borderId="2"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172" fontId="5" fillId="0" borderId="2" xfId="15" applyNumberFormat="1" applyFont="1" applyFill="1" applyBorder="1" applyAlignment="1">
      <alignment horizontal="right" vertical="center" wrapText="1"/>
    </xf>
    <xf numFmtId="172" fontId="5" fillId="0" borderId="2" xfId="0" applyNumberFormat="1" applyFont="1" applyFill="1" applyBorder="1" applyAlignment="1">
      <alignment horizontal="right" vertical="center" wrapText="1"/>
    </xf>
    <xf numFmtId="172" fontId="0" fillId="0" borderId="0" xfId="0" applyNumberFormat="1" applyFont="1" applyFill="1" applyAlignment="1">
      <alignment/>
    </xf>
    <xf numFmtId="0" fontId="5" fillId="0" borderId="1" xfId="21" applyFont="1" applyFill="1" applyBorder="1" applyAlignment="1">
      <alignment horizontal="center" vertical="center"/>
      <protection/>
    </xf>
    <xf numFmtId="0" fontId="6" fillId="0" borderId="1" xfId="21" applyFont="1" applyFill="1" applyBorder="1" applyAlignment="1">
      <alignment horizontal="center" vertical="center" wrapText="1"/>
      <protection/>
    </xf>
    <xf numFmtId="0" fontId="5" fillId="0" borderId="2" xfId="21" applyFont="1" applyFill="1" applyBorder="1" applyAlignment="1">
      <alignment horizontal="center" vertical="center"/>
      <protection/>
    </xf>
    <xf numFmtId="0" fontId="5" fillId="0" borderId="6" xfId="21" applyFont="1" applyFill="1" applyBorder="1" applyAlignment="1">
      <alignment horizontal="center" vertical="center"/>
      <protection/>
    </xf>
    <xf numFmtId="0" fontId="5" fillId="0" borderId="4" xfId="21" applyFont="1" applyFill="1" applyBorder="1" applyAlignment="1">
      <alignment horizontal="center" vertical="center"/>
      <protection/>
    </xf>
    <xf numFmtId="173" fontId="5" fillId="0" borderId="1" xfId="15" applyNumberFormat="1" applyFont="1" applyFill="1" applyBorder="1" applyAlignment="1">
      <alignment vertical="center" wrapText="1"/>
    </xf>
    <xf numFmtId="0" fontId="6" fillId="0" borderId="1" xfId="21" applyFont="1" applyFill="1" applyBorder="1" applyAlignment="1">
      <alignment horizontal="left" vertical="center" wrapText="1"/>
      <protection/>
    </xf>
    <xf numFmtId="0" fontId="5" fillId="0" borderId="6" xfId="21" applyFont="1" applyFill="1" applyBorder="1" applyAlignment="1">
      <alignment horizontal="left" vertical="center" wrapText="1"/>
      <protection/>
    </xf>
    <xf numFmtId="0" fontId="5" fillId="0" borderId="6" xfId="21" applyFont="1" applyFill="1" applyBorder="1" applyAlignment="1">
      <alignment horizontal="center" vertical="center" wrapText="1"/>
      <protection/>
    </xf>
    <xf numFmtId="173" fontId="5" fillId="0" borderId="6" xfId="15" applyNumberFormat="1" applyFont="1" applyFill="1" applyBorder="1" applyAlignment="1">
      <alignment horizontal="center" vertical="center" wrapText="1"/>
    </xf>
    <xf numFmtId="0" fontId="16" fillId="0" borderId="0" xfId="0" applyFont="1" applyFill="1" applyAlignment="1">
      <alignment/>
    </xf>
    <xf numFmtId="0" fontId="5" fillId="0" borderId="2" xfId="21" applyFont="1" applyFill="1" applyBorder="1" applyAlignment="1">
      <alignment horizontal="left" vertical="center" wrapText="1"/>
      <protection/>
    </xf>
    <xf numFmtId="0" fontId="5" fillId="0" borderId="2" xfId="21" applyFont="1" applyFill="1" applyBorder="1" applyAlignment="1">
      <alignment horizontal="center" vertical="center" wrapText="1"/>
      <protection/>
    </xf>
    <xf numFmtId="173" fontId="5" fillId="0" borderId="2" xfId="15" applyNumberFormat="1" applyFont="1" applyFill="1" applyBorder="1" applyAlignment="1">
      <alignment horizontal="center" vertical="center" wrapText="1"/>
    </xf>
    <xf numFmtId="0" fontId="16" fillId="0" borderId="0" xfId="0" applyFont="1" applyAlignment="1">
      <alignment/>
    </xf>
    <xf numFmtId="0" fontId="5" fillId="0" borderId="4" xfId="21" applyFont="1" applyFill="1" applyBorder="1" applyAlignment="1">
      <alignment horizontal="left" vertical="center" wrapText="1"/>
      <protection/>
    </xf>
    <xf numFmtId="0" fontId="5" fillId="0" borderId="4" xfId="21" applyFont="1" applyFill="1" applyBorder="1" applyAlignment="1">
      <alignment horizontal="center" vertical="center" wrapText="1"/>
      <protection/>
    </xf>
    <xf numFmtId="173" fontId="5" fillId="0" borderId="4" xfId="15" applyNumberFormat="1" applyFont="1" applyFill="1" applyBorder="1" applyAlignment="1">
      <alignment horizontal="center" vertical="center" wrapText="1"/>
    </xf>
    <xf numFmtId="0" fontId="5" fillId="0" borderId="3" xfId="21" applyFont="1" applyFill="1" applyBorder="1" applyAlignment="1">
      <alignment horizontal="center" vertical="center" wrapText="1"/>
      <protection/>
    </xf>
    <xf numFmtId="173" fontId="5" fillId="0" borderId="3" xfId="15"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3" fontId="5" fillId="0" borderId="1" xfId="0" applyNumberFormat="1" applyFont="1" applyFill="1" applyBorder="1" applyAlignment="1">
      <alignment horizontal="right" vertical="top" wrapText="1"/>
    </xf>
    <xf numFmtId="0" fontId="5" fillId="0" borderId="2" xfId="0" applyFont="1" applyFill="1" applyBorder="1" applyAlignment="1">
      <alignment horizontal="right"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172" fontId="4" fillId="0" borderId="2" xfId="15" applyNumberFormat="1" applyFont="1" applyFill="1" applyBorder="1" applyAlignment="1">
      <alignment horizontal="right" vertical="center" wrapText="1"/>
    </xf>
    <xf numFmtId="172" fontId="0" fillId="0" borderId="0" xfId="0" applyNumberFormat="1" applyFill="1" applyAlignment="1">
      <alignment wrapText="1"/>
    </xf>
    <xf numFmtId="0" fontId="19" fillId="0" borderId="0" xfId="0" applyFont="1" applyFill="1" applyAlignment="1">
      <alignment horizontal="right" wrapText="1"/>
    </xf>
    <xf numFmtId="172" fontId="19" fillId="0" borderId="0" xfId="0" applyNumberFormat="1" applyFont="1" applyFill="1" applyAlignment="1">
      <alignment wrapText="1"/>
    </xf>
    <xf numFmtId="172" fontId="4" fillId="0" borderId="2" xfId="15" applyNumberFormat="1" applyFont="1" applyFill="1" applyBorder="1" applyAlignment="1">
      <alignment horizontal="right" vertical="center" wrapText="1"/>
    </xf>
    <xf numFmtId="172" fontId="5" fillId="0" borderId="2" xfId="15" applyNumberFormat="1" applyFont="1" applyFill="1" applyBorder="1" applyAlignment="1">
      <alignment horizontal="right" vertical="center" wrapText="1"/>
    </xf>
    <xf numFmtId="172" fontId="4" fillId="0" borderId="2" xfId="0" applyNumberFormat="1" applyFont="1" applyFill="1" applyBorder="1" applyAlignment="1">
      <alignment horizontal="right" vertical="center" wrapText="1"/>
    </xf>
    <xf numFmtId="172" fontId="9" fillId="0" borderId="2" xfId="0" applyNumberFormat="1" applyFont="1" applyFill="1" applyBorder="1" applyAlignment="1">
      <alignment horizontal="right" vertical="center" wrapText="1"/>
    </xf>
    <xf numFmtId="172" fontId="8" fillId="0" borderId="2" xfId="0" applyNumberFormat="1" applyFont="1" applyFill="1" applyBorder="1" applyAlignment="1">
      <alignment horizontal="right" vertical="center" wrapText="1"/>
    </xf>
    <xf numFmtId="49" fontId="5" fillId="0" borderId="2" xfId="0" applyNumberFormat="1" applyFont="1" applyFill="1" applyBorder="1" applyAlignment="1">
      <alignment horizontal="right" vertical="center" wrapText="1"/>
    </xf>
    <xf numFmtId="172" fontId="4" fillId="0" borderId="2" xfId="15" applyNumberFormat="1" applyFont="1" applyFill="1" applyBorder="1" applyAlignment="1">
      <alignment horizontal="center" vertical="center" wrapText="1"/>
    </xf>
    <xf numFmtId="172" fontId="9" fillId="0" borderId="2" xfId="15" applyNumberFormat="1" applyFont="1" applyFill="1" applyBorder="1" applyAlignment="1">
      <alignment horizontal="right" vertical="center" wrapText="1"/>
    </xf>
    <xf numFmtId="0" fontId="5" fillId="0" borderId="2" xfId="0" applyFont="1" applyFill="1" applyBorder="1" applyAlignment="1">
      <alignment horizontal="right" wrapText="1"/>
    </xf>
    <xf numFmtId="175" fontId="9" fillId="0" borderId="2" xfId="15" applyNumberFormat="1" applyFont="1" applyFill="1" applyBorder="1" applyAlignment="1">
      <alignment horizontal="right" vertical="center" wrapText="1"/>
    </xf>
    <xf numFmtId="3" fontId="5" fillId="0" borderId="2" xfId="0" applyNumberFormat="1" applyFont="1" applyFill="1" applyBorder="1" applyAlignment="1">
      <alignment horizontal="right" vertical="center"/>
    </xf>
    <xf numFmtId="172" fontId="5" fillId="0" borderId="2" xfId="0" applyNumberFormat="1" applyFont="1" applyFill="1" applyBorder="1" applyAlignment="1">
      <alignment horizontal="right" vertical="center" wrapText="1"/>
    </xf>
    <xf numFmtId="173" fontId="4" fillId="0" borderId="2" xfId="15" applyNumberFormat="1" applyFont="1" applyFill="1" applyBorder="1" applyAlignment="1">
      <alignment horizontal="left" vertical="center" wrapText="1"/>
    </xf>
    <xf numFmtId="173" fontId="4" fillId="0" borderId="2" xfId="15" applyNumberFormat="1" applyFont="1" applyFill="1" applyBorder="1" applyAlignment="1">
      <alignment vertical="center" wrapText="1"/>
    </xf>
    <xf numFmtId="173" fontId="4" fillId="0" borderId="2" xfId="15" applyNumberFormat="1" applyFont="1" applyFill="1" applyBorder="1" applyAlignment="1">
      <alignment horizontal="center" vertical="center" wrapText="1"/>
    </xf>
    <xf numFmtId="0" fontId="5" fillId="0" borderId="2" xfId="0" applyFont="1" applyFill="1" applyBorder="1" applyAlignment="1">
      <alignment horizontal="center" vertical="center"/>
    </xf>
    <xf numFmtId="173" fontId="5" fillId="0" borderId="2" xfId="15" applyNumberFormat="1" applyFont="1" applyFill="1" applyBorder="1" applyAlignment="1">
      <alignment vertical="center" wrapText="1"/>
    </xf>
    <xf numFmtId="0" fontId="12" fillId="0" borderId="1" xfId="0" applyFont="1" applyBorder="1" applyAlignment="1">
      <alignment wrapText="1"/>
    </xf>
    <xf numFmtId="173" fontId="12" fillId="0" borderId="14" xfId="15" applyNumberFormat="1" applyFont="1" applyBorder="1" applyAlignment="1">
      <alignment wrapText="1"/>
    </xf>
    <xf numFmtId="173" fontId="12" fillId="0" borderId="2" xfId="15" applyNumberFormat="1" applyFont="1" applyBorder="1" applyAlignment="1">
      <alignment/>
    </xf>
    <xf numFmtId="173" fontId="17" fillId="0" borderId="2" xfId="15" applyNumberFormat="1" applyFont="1" applyFill="1" applyBorder="1" applyAlignment="1">
      <alignment/>
    </xf>
    <xf numFmtId="173" fontId="0" fillId="0" borderId="2" xfId="15" applyNumberFormat="1" applyFont="1" applyFill="1" applyBorder="1" applyAlignment="1">
      <alignment/>
    </xf>
    <xf numFmtId="173" fontId="19" fillId="0" borderId="2" xfId="15" applyNumberFormat="1" applyFont="1" applyFill="1" applyBorder="1" applyAlignment="1">
      <alignment/>
    </xf>
    <xf numFmtId="173" fontId="0" fillId="0" borderId="2" xfId="15" applyNumberFormat="1" applyFont="1" applyFill="1" applyBorder="1" applyAlignment="1">
      <alignment/>
    </xf>
    <xf numFmtId="173" fontId="0" fillId="0" borderId="2" xfId="15" applyNumberFormat="1" applyFont="1" applyFill="1" applyBorder="1" applyAlignment="1">
      <alignment/>
    </xf>
    <xf numFmtId="173" fontId="0" fillId="0" borderId="3" xfId="15" applyNumberFormat="1" applyFont="1" applyBorder="1" applyAlignment="1">
      <alignment/>
    </xf>
    <xf numFmtId="173" fontId="28" fillId="0" borderId="14" xfId="15" applyNumberFormat="1" applyFont="1" applyBorder="1" applyAlignment="1">
      <alignment wrapText="1"/>
    </xf>
    <xf numFmtId="0" fontId="28" fillId="0" borderId="2" xfId="0" applyFont="1" applyBorder="1" applyAlignment="1">
      <alignment/>
    </xf>
    <xf numFmtId="173" fontId="28" fillId="0" borderId="2" xfId="15" applyNumberFormat="1" applyFont="1" applyBorder="1" applyAlignment="1">
      <alignment/>
    </xf>
    <xf numFmtId="173" fontId="11" fillId="0" borderId="2" xfId="15" applyNumberFormat="1" applyFont="1" applyFill="1" applyBorder="1" applyAlignment="1">
      <alignment/>
    </xf>
    <xf numFmtId="173" fontId="29" fillId="0" borderId="2" xfId="15" applyNumberFormat="1" applyFont="1" applyFill="1" applyBorder="1" applyAlignment="1">
      <alignment/>
    </xf>
    <xf numFmtId="173" fontId="11" fillId="0" borderId="2" xfId="15" applyNumberFormat="1" applyFont="1" applyFill="1" applyBorder="1" applyAlignment="1">
      <alignment/>
    </xf>
    <xf numFmtId="0" fontId="30" fillId="0" borderId="2" xfId="0" applyFont="1" applyFill="1" applyBorder="1" applyAlignment="1">
      <alignment/>
    </xf>
    <xf numFmtId="173" fontId="30" fillId="0" borderId="2" xfId="15" applyNumberFormat="1" applyFont="1" applyFill="1" applyBorder="1" applyAlignment="1">
      <alignment/>
    </xf>
    <xf numFmtId="0" fontId="11" fillId="0" borderId="3" xfId="0" applyFont="1" applyBorder="1" applyAlignment="1">
      <alignment/>
    </xf>
    <xf numFmtId="173" fontId="11" fillId="0" borderId="3" xfId="15" applyNumberFormat="1" applyFont="1" applyBorder="1" applyAlignment="1">
      <alignment/>
    </xf>
    <xf numFmtId="0" fontId="0" fillId="0" borderId="0" xfId="0" applyFont="1" applyAlignment="1">
      <alignment/>
    </xf>
    <xf numFmtId="0" fontId="0" fillId="0" borderId="1" xfId="0" applyFont="1" applyFill="1" applyBorder="1" applyAlignment="1">
      <alignment wrapText="1"/>
    </xf>
    <xf numFmtId="0" fontId="28" fillId="0" borderId="14" xfId="0" applyFont="1" applyBorder="1" applyAlignment="1">
      <alignment wrapText="1"/>
    </xf>
    <xf numFmtId="173" fontId="0" fillId="0" borderId="14" xfId="15" applyNumberFormat="1" applyFont="1" applyFill="1" applyBorder="1" applyAlignment="1">
      <alignment wrapText="1"/>
    </xf>
    <xf numFmtId="173" fontId="11" fillId="0" borderId="14" xfId="15" applyNumberFormat="1" applyFont="1" applyFill="1" applyBorder="1" applyAlignment="1">
      <alignment wrapText="1"/>
    </xf>
    <xf numFmtId="0" fontId="0" fillId="0" borderId="0" xfId="0" applyAlignment="1">
      <alignment/>
    </xf>
    <xf numFmtId="0" fontId="0" fillId="0" borderId="0" xfId="0" applyAlignment="1">
      <alignment horizontal="center"/>
    </xf>
    <xf numFmtId="0" fontId="31" fillId="0" borderId="1" xfId="0" applyFont="1" applyBorder="1" applyAlignment="1">
      <alignment horizontal="center" vertical="center" wrapText="1"/>
    </xf>
    <xf numFmtId="0" fontId="33" fillId="0" borderId="0" xfId="0" applyFont="1" applyAlignment="1">
      <alignment/>
    </xf>
    <xf numFmtId="0" fontId="17" fillId="0" borderId="0" xfId="0" applyFont="1" applyBorder="1" applyAlignment="1">
      <alignment wrapText="1"/>
    </xf>
    <xf numFmtId="0" fontId="33" fillId="0" borderId="1" xfId="0" applyFont="1" applyBorder="1" applyAlignment="1">
      <alignment horizontal="center" vertical="center" wrapText="1"/>
    </xf>
    <xf numFmtId="0" fontId="34"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173" fontId="35" fillId="0" borderId="14" xfId="15" applyNumberFormat="1" applyFont="1" applyFill="1" applyBorder="1" applyAlignment="1">
      <alignment horizontal="right" vertical="center" wrapText="1"/>
    </xf>
    <xf numFmtId="173" fontId="36" fillId="0" borderId="14" xfId="15" applyNumberFormat="1" applyFont="1" applyFill="1" applyBorder="1" applyAlignment="1">
      <alignment horizontal="center" vertical="center" wrapText="1"/>
    </xf>
    <xf numFmtId="0" fontId="34" fillId="0" borderId="2" xfId="0" applyNumberFormat="1" applyFont="1" applyFill="1" applyBorder="1" applyAlignment="1">
      <alignment horizontal="center" vertical="center" wrapText="1"/>
    </xf>
    <xf numFmtId="49" fontId="36" fillId="0" borderId="2" xfId="0" applyNumberFormat="1" applyFont="1" applyFill="1" applyBorder="1" applyAlignment="1">
      <alignment horizontal="center" vertical="center" wrapText="1"/>
    </xf>
    <xf numFmtId="173" fontId="35" fillId="0" borderId="2" xfId="15" applyNumberFormat="1" applyFont="1" applyFill="1" applyBorder="1" applyAlignment="1">
      <alignment horizontal="right" vertical="center" wrapText="1"/>
    </xf>
    <xf numFmtId="173" fontId="36" fillId="0" borderId="2" xfId="15" applyNumberFormat="1" applyFont="1" applyFill="1" applyBorder="1" applyAlignment="1">
      <alignment horizontal="center" vertical="center" wrapText="1"/>
    </xf>
    <xf numFmtId="173" fontId="36" fillId="0" borderId="2" xfId="15" applyNumberFormat="1" applyFont="1" applyFill="1" applyBorder="1" applyAlignment="1">
      <alignment horizontal="right" vertical="center" wrapText="1"/>
    </xf>
    <xf numFmtId="173" fontId="35" fillId="0" borderId="2" xfId="15" applyNumberFormat="1" applyFont="1" applyFill="1" applyBorder="1" applyAlignment="1">
      <alignment horizontal="center" vertical="center" wrapText="1"/>
    </xf>
    <xf numFmtId="172" fontId="9" fillId="0" borderId="2" xfId="15" applyNumberFormat="1" applyFont="1" applyFill="1" applyBorder="1" applyAlignment="1">
      <alignment horizontal="right" vertical="center" wrapText="1"/>
    </xf>
    <xf numFmtId="172" fontId="4" fillId="0" borderId="2" xfId="15" applyNumberFormat="1" applyFont="1" applyFill="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173" fontId="31" fillId="0" borderId="15" xfId="15" applyNumberFormat="1" applyFont="1" applyBorder="1" applyAlignment="1">
      <alignment horizontal="right" vertical="center" wrapText="1"/>
    </xf>
    <xf numFmtId="0" fontId="32" fillId="0" borderId="1" xfId="0" applyFont="1" applyBorder="1" applyAlignment="1">
      <alignment horizontal="center" vertical="center" wrapText="1"/>
    </xf>
    <xf numFmtId="0" fontId="0" fillId="0" borderId="0" xfId="0" applyFont="1" applyFill="1" applyAlignment="1">
      <alignment horizontal="center"/>
    </xf>
    <xf numFmtId="0" fontId="5" fillId="0" borderId="0" xfId="21" applyFont="1" applyFill="1" applyBorder="1" applyAlignment="1">
      <alignment horizontal="center" vertical="center" wrapText="1"/>
      <protection/>
    </xf>
    <xf numFmtId="0" fontId="27" fillId="0" borderId="2" xfId="0" applyFont="1" applyFill="1" applyBorder="1" applyAlignment="1">
      <alignment horizontal="center" vertical="center" wrapText="1"/>
    </xf>
    <xf numFmtId="172" fontId="27" fillId="0" borderId="2" xfId="15" applyNumberFormat="1" applyFont="1" applyFill="1" applyBorder="1" applyAlignment="1">
      <alignment horizontal="center" vertical="center" wrapText="1"/>
    </xf>
    <xf numFmtId="172" fontId="27" fillId="0" borderId="2" xfId="0" applyNumberFormat="1" applyFont="1" applyFill="1" applyBorder="1" applyAlignment="1">
      <alignment horizontal="center" vertical="center" wrapText="1"/>
    </xf>
    <xf numFmtId="0" fontId="0" fillId="0" borderId="0" xfId="0" applyFont="1" applyFill="1" applyAlignment="1">
      <alignment/>
    </xf>
    <xf numFmtId="0" fontId="4" fillId="2" borderId="13" xfId="0" applyFont="1" applyFill="1" applyBorder="1" applyAlignment="1">
      <alignment horizontal="center" vertical="center" wrapText="1"/>
    </xf>
    <xf numFmtId="49" fontId="4" fillId="2" borderId="13" xfId="0" applyNumberFormat="1"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172" fontId="4" fillId="2" borderId="13" xfId="15" applyNumberFormat="1" applyFont="1" applyFill="1" applyBorder="1" applyAlignment="1">
      <alignment horizontal="center" vertical="center" wrapText="1"/>
    </xf>
    <xf numFmtId="172" fontId="4" fillId="0" borderId="13" xfId="15" applyNumberFormat="1" applyFont="1" applyFill="1" applyBorder="1" applyAlignment="1">
      <alignment horizontal="center" vertical="center" wrapText="1"/>
    </xf>
    <xf numFmtId="172" fontId="4" fillId="0" borderId="13" xfId="0" applyNumberFormat="1" applyFont="1" applyFill="1" applyBorder="1" applyAlignment="1">
      <alignment horizontal="center" vertical="center" wrapText="1"/>
    </xf>
    <xf numFmtId="0" fontId="4" fillId="0" borderId="14" xfId="0" applyFont="1" applyFill="1" applyBorder="1" applyAlignment="1">
      <alignment vertical="center" wrapText="1"/>
    </xf>
    <xf numFmtId="0" fontId="5" fillId="0" borderId="14" xfId="0" applyFont="1" applyFill="1" applyBorder="1" applyAlignment="1">
      <alignment vertical="center" wrapText="1"/>
    </xf>
    <xf numFmtId="0" fontId="5" fillId="0" borderId="14" xfId="0" applyFont="1" applyFill="1" applyBorder="1" applyAlignment="1">
      <alignment horizontal="center" vertical="center" wrapText="1"/>
    </xf>
    <xf numFmtId="172" fontId="5" fillId="0" borderId="14" xfId="15" applyNumberFormat="1" applyFont="1" applyFill="1" applyBorder="1" applyAlignment="1">
      <alignment horizontal="center" vertical="center" wrapText="1"/>
    </xf>
    <xf numFmtId="172" fontId="5" fillId="0" borderId="14" xfId="0" applyNumberFormat="1" applyFont="1" applyFill="1" applyBorder="1" applyAlignment="1">
      <alignment horizontal="center" vertical="center" wrapText="1"/>
    </xf>
    <xf numFmtId="172" fontId="27"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72" fontId="5" fillId="0" borderId="2" xfId="15" applyNumberFormat="1" applyFont="1" applyFill="1" applyBorder="1" applyAlignment="1">
      <alignment horizontal="center" vertical="center" wrapText="1"/>
    </xf>
    <xf numFmtId="172" fontId="5" fillId="0" borderId="2" xfId="0" applyNumberFormat="1" applyFont="1" applyFill="1" applyBorder="1" applyAlignment="1">
      <alignment horizontal="center" vertical="center" wrapText="1"/>
    </xf>
    <xf numFmtId="172" fontId="4" fillId="0" borderId="2" xfId="0" applyNumberFormat="1" applyFont="1" applyFill="1" applyBorder="1" applyAlignment="1">
      <alignment horizontal="center" vertical="center" wrapText="1"/>
    </xf>
    <xf numFmtId="172" fontId="4" fillId="0" borderId="2" xfId="0" applyNumberFormat="1" applyFont="1" applyFill="1" applyBorder="1" applyAlignment="1">
      <alignment horizontal="center" vertical="center" wrapText="1"/>
    </xf>
    <xf numFmtId="172" fontId="9" fillId="0" borderId="2" xfId="0" applyNumberFormat="1" applyFont="1" applyFill="1" applyBorder="1" applyAlignment="1">
      <alignment horizontal="right" vertical="center" wrapText="1"/>
    </xf>
    <xf numFmtId="172" fontId="4" fillId="0" borderId="2" xfId="0" applyNumberFormat="1" applyFont="1" applyFill="1" applyBorder="1" applyAlignment="1">
      <alignment horizontal="right" vertical="center" wrapText="1"/>
    </xf>
    <xf numFmtId="172" fontId="10" fillId="0" borderId="2" xfId="15" applyNumberFormat="1" applyFont="1" applyFill="1" applyBorder="1" applyAlignment="1">
      <alignment horizontal="right" vertical="center" wrapText="1"/>
    </xf>
    <xf numFmtId="3" fontId="5" fillId="0" borderId="2" xfId="0" applyNumberFormat="1" applyFont="1" applyFill="1" applyBorder="1" applyAlignment="1">
      <alignment horizontal="right" vertical="center" wrapText="1"/>
    </xf>
    <xf numFmtId="3" fontId="4" fillId="0" borderId="2" xfId="0" applyNumberFormat="1" applyFont="1" applyFill="1" applyBorder="1" applyAlignment="1">
      <alignment horizontal="right" vertical="center" wrapText="1"/>
    </xf>
    <xf numFmtId="0" fontId="12" fillId="2" borderId="2" xfId="0" applyFont="1" applyFill="1" applyBorder="1" applyAlignment="1">
      <alignment wrapText="1"/>
    </xf>
    <xf numFmtId="0" fontId="12" fillId="0" borderId="2" xfId="0" applyFont="1" applyFill="1" applyBorder="1" applyAlignment="1">
      <alignment horizontal="right" wrapText="1"/>
    </xf>
    <xf numFmtId="0" fontId="24" fillId="0" borderId="0" xfId="0" applyFont="1" applyBorder="1" applyAlignment="1">
      <alignment/>
    </xf>
    <xf numFmtId="0" fontId="39" fillId="0" borderId="0" xfId="0" applyFont="1" applyAlignment="1">
      <alignment/>
    </xf>
    <xf numFmtId="0" fontId="39" fillId="0" borderId="0" xfId="0" applyFont="1" applyBorder="1" applyAlignment="1">
      <alignment/>
    </xf>
    <xf numFmtId="0" fontId="16" fillId="0" borderId="0" xfId="0" applyFont="1" applyAlignment="1">
      <alignment horizontal="center"/>
    </xf>
    <xf numFmtId="0" fontId="16" fillId="0" borderId="0" xfId="0" applyFont="1" applyBorder="1" applyAlignment="1">
      <alignment/>
    </xf>
    <xf numFmtId="0" fontId="8" fillId="0" borderId="6" xfId="21" applyFont="1" applyFill="1" applyBorder="1" applyAlignment="1">
      <alignment horizontal="center" vertical="center" wrapText="1"/>
      <protection/>
    </xf>
    <xf numFmtId="0" fontId="8" fillId="0" borderId="2" xfId="21" applyFont="1" applyFill="1" applyBorder="1" applyAlignment="1">
      <alignment horizontal="center" vertical="center" wrapText="1"/>
      <protection/>
    </xf>
    <xf numFmtId="0" fontId="8" fillId="0" borderId="4" xfId="21" applyFont="1" applyFill="1" applyBorder="1" applyAlignment="1">
      <alignment horizontal="center" vertical="center" wrapText="1"/>
      <protection/>
    </xf>
    <xf numFmtId="0" fontId="8" fillId="2" borderId="1" xfId="0" applyFont="1" applyFill="1" applyBorder="1" applyAlignment="1">
      <alignment horizontal="center" wrapText="1"/>
    </xf>
    <xf numFmtId="0" fontId="40" fillId="0" borderId="1" xfId="21" applyFont="1" applyFill="1" applyBorder="1" applyAlignment="1">
      <alignment horizontal="center" vertical="center" wrapText="1"/>
      <protection/>
    </xf>
    <xf numFmtId="0" fontId="8" fillId="0" borderId="3" xfId="21" applyFont="1" applyFill="1" applyBorder="1" applyAlignment="1">
      <alignment horizontal="center" vertical="center" wrapText="1"/>
      <protection/>
    </xf>
    <xf numFmtId="0" fontId="33" fillId="0" borderId="1" xfId="0" applyFont="1" applyBorder="1" applyAlignment="1">
      <alignment horizontal="center"/>
    </xf>
    <xf numFmtId="0" fontId="5" fillId="0" borderId="14"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4" fillId="0" borderId="14" xfId="21" applyFont="1" applyFill="1" applyBorder="1" applyAlignment="1">
      <alignment horizontal="center" vertical="center"/>
      <protection/>
    </xf>
    <xf numFmtId="0" fontId="5" fillId="0" borderId="14" xfId="21" applyFont="1" applyFill="1" applyBorder="1" applyAlignment="1">
      <alignment horizontal="left" vertical="center" wrapText="1"/>
      <protection/>
    </xf>
    <xf numFmtId="0" fontId="5" fillId="0" borderId="14" xfId="21" applyFont="1" applyFill="1" applyBorder="1" applyAlignment="1">
      <alignment vertical="center" wrapText="1"/>
      <protection/>
    </xf>
    <xf numFmtId="0" fontId="5" fillId="0" borderId="14" xfId="21" applyFont="1" applyFill="1" applyBorder="1" applyAlignment="1">
      <alignment horizontal="center" vertical="center" wrapText="1"/>
      <protection/>
    </xf>
    <xf numFmtId="172" fontId="5" fillId="0" borderId="14" xfId="21" applyNumberFormat="1" applyFont="1" applyFill="1" applyBorder="1" applyAlignment="1">
      <alignment horizontal="right" vertical="center" wrapText="1"/>
      <protection/>
    </xf>
    <xf numFmtId="3" fontId="5" fillId="0" borderId="14" xfId="21" applyNumberFormat="1" applyFont="1" applyFill="1" applyBorder="1" applyAlignment="1">
      <alignment horizontal="right" vertical="center" wrapText="1"/>
      <protection/>
    </xf>
    <xf numFmtId="172" fontId="5" fillId="0" borderId="17" xfId="21" applyNumberFormat="1" applyFont="1" applyFill="1" applyBorder="1" applyAlignment="1">
      <alignment horizontal="right" vertical="center" wrapText="1"/>
      <protection/>
    </xf>
    <xf numFmtId="0" fontId="4" fillId="0" borderId="2" xfId="21" applyFont="1" applyFill="1" applyBorder="1" applyAlignment="1">
      <alignment horizontal="center" vertical="center"/>
      <protection/>
    </xf>
    <xf numFmtId="0" fontId="31" fillId="0" borderId="14" xfId="0" applyFont="1" applyBorder="1" applyAlignment="1">
      <alignment horizontal="center" vertical="center" wrapText="1"/>
    </xf>
    <xf numFmtId="0" fontId="31" fillId="0" borderId="18" xfId="0" applyFont="1" applyBorder="1" applyAlignment="1">
      <alignment horizontal="center" vertical="center" wrapText="1"/>
    </xf>
    <xf numFmtId="173" fontId="31" fillId="0" borderId="14" xfId="15" applyNumberFormat="1" applyFont="1" applyBorder="1" applyAlignment="1">
      <alignment horizontal="right" vertical="center" wrapText="1"/>
    </xf>
    <xf numFmtId="0" fontId="31" fillId="0" borderId="2" xfId="0" applyFont="1" applyBorder="1" applyAlignment="1">
      <alignment horizontal="center" vertical="center" wrapText="1"/>
    </xf>
    <xf numFmtId="0" fontId="31" fillId="0" borderId="19" xfId="0" applyFont="1" applyBorder="1" applyAlignment="1">
      <alignment horizontal="center" vertical="center" wrapText="1"/>
    </xf>
    <xf numFmtId="173" fontId="31" fillId="0" borderId="2" xfId="15" applyNumberFormat="1" applyFont="1" applyBorder="1" applyAlignment="1">
      <alignment horizontal="right" vertical="center" wrapText="1"/>
    </xf>
    <xf numFmtId="173" fontId="31" fillId="0" borderId="2" xfId="15" applyNumberFormat="1" applyFont="1" applyBorder="1" applyAlignment="1">
      <alignment/>
    </xf>
    <xf numFmtId="0" fontId="31" fillId="0" borderId="2" xfId="0" applyFont="1" applyBorder="1" applyAlignment="1">
      <alignment horizontal="center"/>
    </xf>
    <xf numFmtId="173" fontId="31" fillId="0" borderId="15" xfId="15" applyNumberFormat="1" applyFont="1" applyBorder="1" applyAlignment="1">
      <alignment/>
    </xf>
    <xf numFmtId="0" fontId="31" fillId="0" borderId="15" xfId="0" applyFont="1" applyBorder="1" applyAlignment="1">
      <alignment horizontal="center"/>
    </xf>
    <xf numFmtId="0" fontId="31" fillId="0" borderId="6" xfId="0" applyFont="1" applyBorder="1" applyAlignment="1">
      <alignment horizontal="center" vertical="center" wrapText="1"/>
    </xf>
    <xf numFmtId="0" fontId="31" fillId="0" borderId="20" xfId="0" applyFont="1" applyBorder="1" applyAlignment="1">
      <alignment horizontal="center" vertical="center" wrapText="1"/>
    </xf>
    <xf numFmtId="173" fontId="31" fillId="0" borderId="6" xfId="15" applyNumberFormat="1" applyFont="1" applyBorder="1" applyAlignment="1">
      <alignment horizontal="right" vertical="center" wrapText="1"/>
    </xf>
    <xf numFmtId="0" fontId="5" fillId="0" borderId="15" xfId="21" applyFont="1" applyFill="1" applyBorder="1" applyAlignment="1">
      <alignment horizontal="center" vertical="center"/>
      <protection/>
    </xf>
    <xf numFmtId="0" fontId="5" fillId="0" borderId="15" xfId="21" applyFont="1" applyFill="1" applyBorder="1" applyAlignment="1">
      <alignment horizontal="left" vertical="center" wrapText="1"/>
      <protection/>
    </xf>
    <xf numFmtId="0" fontId="5" fillId="0" borderId="15" xfId="21" applyFont="1" applyFill="1" applyBorder="1" applyAlignment="1">
      <alignment vertical="center" wrapText="1"/>
      <protection/>
    </xf>
    <xf numFmtId="0" fontId="5" fillId="0" borderId="15" xfId="21" applyFont="1" applyFill="1" applyBorder="1" applyAlignment="1">
      <alignment horizontal="center" vertical="center" wrapText="1"/>
      <protection/>
    </xf>
    <xf numFmtId="172" fontId="5" fillId="0" borderId="15" xfId="21" applyNumberFormat="1" applyFont="1" applyFill="1" applyBorder="1" applyAlignment="1">
      <alignment horizontal="right" vertical="center" wrapText="1"/>
      <protection/>
    </xf>
    <xf numFmtId="3" fontId="5" fillId="0" borderId="15" xfId="21" applyNumberFormat="1" applyFont="1" applyFill="1" applyBorder="1" applyAlignment="1">
      <alignment horizontal="right" vertical="center" wrapText="1"/>
      <protection/>
    </xf>
    <xf numFmtId="172" fontId="5" fillId="0" borderId="21" xfId="21" applyNumberFormat="1" applyFont="1" applyFill="1" applyBorder="1" applyAlignment="1">
      <alignment horizontal="right" vertical="center" wrapText="1"/>
      <protection/>
    </xf>
    <xf numFmtId="172" fontId="5" fillId="0" borderId="22" xfId="21" applyNumberFormat="1" applyFont="1" applyFill="1" applyBorder="1" applyAlignment="1">
      <alignment horizontal="right" vertical="center" wrapText="1"/>
      <protection/>
    </xf>
    <xf numFmtId="0" fontId="5" fillId="0" borderId="4" xfId="21" applyFont="1" applyFill="1" applyBorder="1" applyAlignment="1">
      <alignment vertical="center" wrapText="1"/>
      <protection/>
    </xf>
    <xf numFmtId="172" fontId="5" fillId="0" borderId="4" xfId="21" applyNumberFormat="1" applyFont="1" applyFill="1" applyBorder="1" applyAlignment="1">
      <alignment horizontal="right" vertical="center" wrapText="1"/>
      <protection/>
    </xf>
    <xf numFmtId="3" fontId="5" fillId="0" borderId="4" xfId="21" applyNumberFormat="1" applyFont="1" applyFill="1" applyBorder="1" applyAlignment="1">
      <alignment horizontal="right" vertical="center" wrapText="1"/>
      <protection/>
    </xf>
    <xf numFmtId="172" fontId="5" fillId="0" borderId="23" xfId="21" applyNumberFormat="1" applyFont="1" applyFill="1" applyBorder="1" applyAlignment="1">
      <alignment horizontal="right" vertical="center" wrapText="1"/>
      <protection/>
    </xf>
    <xf numFmtId="0" fontId="12" fillId="2" borderId="4" xfId="0" applyFont="1" applyFill="1" applyBorder="1" applyAlignment="1">
      <alignment/>
    </xf>
    <xf numFmtId="0" fontId="5" fillId="2" borderId="4" xfId="0" applyFont="1" applyFill="1" applyBorder="1" applyAlignment="1">
      <alignment vertical="center" wrapText="1"/>
    </xf>
    <xf numFmtId="0" fontId="12" fillId="2" borderId="4" xfId="0" applyFont="1" applyFill="1" applyBorder="1" applyAlignment="1">
      <alignment wrapText="1"/>
    </xf>
    <xf numFmtId="0" fontId="5" fillId="2" borderId="4" xfId="0" applyFont="1" applyFill="1" applyBorder="1" applyAlignment="1">
      <alignment horizontal="center" vertical="center" wrapText="1"/>
    </xf>
    <xf numFmtId="172" fontId="5" fillId="2" borderId="4" xfId="15" applyNumberFormat="1" applyFont="1" applyFill="1" applyBorder="1" applyAlignment="1">
      <alignment horizontal="right" vertical="center" wrapText="1"/>
    </xf>
    <xf numFmtId="172" fontId="5" fillId="0" borderId="4" xfId="15" applyNumberFormat="1" applyFont="1" applyFill="1" applyBorder="1" applyAlignment="1">
      <alignment horizontal="right" vertical="center" wrapText="1"/>
    </xf>
    <xf numFmtId="0" fontId="12" fillId="0" borderId="4" xfId="0" applyFont="1" applyFill="1" applyBorder="1" applyAlignment="1">
      <alignment horizontal="right" wrapText="1"/>
    </xf>
    <xf numFmtId="0" fontId="18" fillId="0" borderId="1"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shrinkToFit="1"/>
    </xf>
    <xf numFmtId="0" fontId="18" fillId="0" borderId="1" xfId="0" applyFont="1" applyFill="1" applyBorder="1" applyAlignment="1">
      <alignment horizontal="center" vertical="center" wrapText="1" shrinkToFit="1"/>
    </xf>
    <xf numFmtId="172" fontId="18" fillId="0" borderId="1" xfId="15" applyNumberFormat="1" applyFont="1" applyFill="1" applyBorder="1" applyAlignment="1">
      <alignment horizontal="center" vertical="center" wrapText="1"/>
    </xf>
    <xf numFmtId="0" fontId="6" fillId="0" borderId="1" xfId="0" applyFont="1" applyFill="1" applyBorder="1" applyAlignment="1" quotePrefix="1">
      <alignment horizontal="center" vertical="center" wrapText="1"/>
    </xf>
    <xf numFmtId="0" fontId="6" fillId="0" borderId="0" xfId="0" applyFont="1" applyFill="1" applyBorder="1" applyAlignment="1" quotePrefix="1">
      <alignment horizontal="center" vertical="center" wrapText="1"/>
    </xf>
    <xf numFmtId="49" fontId="4" fillId="2" borderId="1" xfId="0" applyNumberFormat="1" applyFont="1" applyFill="1" applyBorder="1" applyAlignment="1">
      <alignment vertical="center" wrapText="1"/>
    </xf>
    <xf numFmtId="0" fontId="41" fillId="0" borderId="1" xfId="0" applyFont="1" applyFill="1" applyBorder="1" applyAlignment="1">
      <alignment horizontal="center" vertical="center" wrapText="1"/>
    </xf>
    <xf numFmtId="0" fontId="10" fillId="2" borderId="14" xfId="0" applyFont="1" applyFill="1" applyBorder="1" applyAlignment="1">
      <alignment horizontal="center" vertical="center"/>
    </xf>
    <xf numFmtId="0" fontId="16" fillId="0" borderId="3" xfId="0" applyFont="1" applyBorder="1" applyAlignment="1">
      <alignment/>
    </xf>
    <xf numFmtId="0" fontId="28" fillId="0" borderId="14" xfId="0" applyFont="1" applyBorder="1" applyAlignment="1">
      <alignment horizontal="center"/>
    </xf>
    <xf numFmtId="0" fontId="28" fillId="0" borderId="2" xfId="0" applyFont="1" applyBorder="1" applyAlignment="1">
      <alignment horizontal="center"/>
    </xf>
    <xf numFmtId="0" fontId="11" fillId="0" borderId="2" xfId="0" applyFont="1" applyFill="1" applyBorder="1" applyAlignment="1">
      <alignment horizontal="center"/>
    </xf>
    <xf numFmtId="0" fontId="11" fillId="0" borderId="3" xfId="0" applyFont="1" applyBorder="1" applyAlignment="1">
      <alignment horizontal="center"/>
    </xf>
    <xf numFmtId="0" fontId="4" fillId="0" borderId="14" xfId="0" applyFont="1" applyFill="1" applyBorder="1" applyAlignment="1">
      <alignment horizontal="center" vertical="center"/>
    </xf>
    <xf numFmtId="173" fontId="5" fillId="0" borderId="14" xfId="15" applyNumberFormat="1" applyFont="1" applyFill="1" applyBorder="1" applyAlignment="1">
      <alignment horizontal="center" vertical="center" wrapText="1"/>
    </xf>
    <xf numFmtId="173" fontId="5" fillId="0" borderId="2" xfId="15" applyNumberFormat="1" applyFont="1" applyFill="1" applyBorder="1" applyAlignment="1">
      <alignment horizontal="center" vertical="center" wrapText="1"/>
    </xf>
    <xf numFmtId="173" fontId="5" fillId="2" borderId="3" xfId="15" applyNumberFormat="1" applyFont="1" applyFill="1" applyBorder="1" applyAlignment="1">
      <alignment horizontal="center" wrapText="1"/>
    </xf>
    <xf numFmtId="173" fontId="5" fillId="0" borderId="2" xfId="15" applyNumberFormat="1" applyFont="1" applyFill="1" applyBorder="1" applyAlignment="1">
      <alignment horizontal="right" wrapText="1"/>
    </xf>
    <xf numFmtId="173" fontId="5" fillId="0" borderId="2" xfId="15" applyNumberFormat="1" applyFont="1" applyFill="1" applyBorder="1" applyAlignment="1">
      <alignment horizontal="left" vertical="center" wrapText="1"/>
    </xf>
    <xf numFmtId="0" fontId="4" fillId="0" borderId="14"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4" xfId="0" applyFont="1" applyFill="1" applyBorder="1" applyAlignment="1">
      <alignment horizontal="center" vertical="center" wrapText="1"/>
    </xf>
    <xf numFmtId="172" fontId="4" fillId="0" borderId="14" xfId="15" applyNumberFormat="1" applyFont="1" applyFill="1" applyBorder="1" applyAlignment="1">
      <alignment horizontal="center" vertical="center" wrapText="1"/>
    </xf>
    <xf numFmtId="0" fontId="4" fillId="0" borderId="0" xfId="0" applyFont="1" applyFill="1" applyBorder="1" applyAlignment="1">
      <alignment/>
    </xf>
    <xf numFmtId="0" fontId="5" fillId="0" borderId="2" xfId="0" applyFont="1" applyFill="1" applyBorder="1" applyAlignment="1">
      <alignment/>
    </xf>
    <xf numFmtId="173" fontId="5" fillId="0" borderId="2" xfId="15" applyNumberFormat="1" applyFont="1" applyFill="1" applyBorder="1" applyAlignment="1">
      <alignment/>
    </xf>
    <xf numFmtId="173" fontId="8" fillId="0" borderId="2" xfId="15" applyNumberFormat="1" applyFont="1" applyFill="1" applyBorder="1" applyAlignment="1">
      <alignment/>
    </xf>
    <xf numFmtId="0" fontId="5" fillId="0" borderId="3" xfId="0" applyFont="1" applyFill="1" applyBorder="1" applyAlignment="1">
      <alignment/>
    </xf>
    <xf numFmtId="173" fontId="5" fillId="0" borderId="3" xfId="15" applyNumberFormat="1" applyFont="1" applyFill="1" applyBorder="1" applyAlignment="1">
      <alignment/>
    </xf>
    <xf numFmtId="172" fontId="5" fillId="2" borderId="12" xfId="15" applyNumberFormat="1" applyFont="1" applyFill="1" applyBorder="1" applyAlignment="1">
      <alignment horizontal="right" vertical="center" wrapText="1"/>
    </xf>
    <xf numFmtId="172" fontId="5" fillId="0" borderId="12" xfId="15" applyNumberFormat="1" applyFont="1" applyFill="1" applyBorder="1" applyAlignment="1">
      <alignment horizontal="right" vertical="center" wrapText="1"/>
    </xf>
    <xf numFmtId="0" fontId="12" fillId="0" borderId="12" xfId="0" applyFont="1" applyFill="1" applyBorder="1" applyAlignment="1">
      <alignment horizontal="right" wrapText="1"/>
    </xf>
    <xf numFmtId="0" fontId="4" fillId="2" borderId="2" xfId="0" applyFont="1" applyFill="1" applyBorder="1" applyAlignment="1">
      <alignment vertical="center" wrapText="1"/>
    </xf>
    <xf numFmtId="0" fontId="12" fillId="2" borderId="2" xfId="0" applyFont="1" applyFill="1" applyBorder="1" applyAlignment="1">
      <alignment horizontal="right"/>
    </xf>
    <xf numFmtId="0" fontId="12" fillId="2" borderId="0" xfId="0" applyFont="1" applyFill="1" applyAlignment="1">
      <alignment/>
    </xf>
    <xf numFmtId="0" fontId="4" fillId="2" borderId="4" xfId="0" applyFont="1" applyFill="1" applyBorder="1" applyAlignment="1">
      <alignment vertical="center" wrapText="1"/>
    </xf>
    <xf numFmtId="0" fontId="27" fillId="2" borderId="4" xfId="0" applyFont="1" applyFill="1" applyBorder="1" applyAlignment="1">
      <alignment wrapText="1"/>
    </xf>
    <xf numFmtId="0" fontId="4" fillId="2" borderId="4" xfId="0" applyFont="1" applyFill="1" applyBorder="1" applyAlignment="1">
      <alignment horizontal="center" vertical="center" wrapText="1"/>
    </xf>
    <xf numFmtId="172" fontId="4" fillId="2" borderId="4" xfId="15" applyNumberFormat="1" applyFont="1" applyFill="1" applyBorder="1" applyAlignment="1">
      <alignment horizontal="right" vertical="center" wrapText="1"/>
    </xf>
    <xf numFmtId="172" fontId="4" fillId="0" borderId="4" xfId="15" applyNumberFormat="1" applyFont="1" applyFill="1" applyBorder="1" applyAlignment="1">
      <alignment horizontal="right" vertical="center" wrapText="1"/>
    </xf>
    <xf numFmtId="0" fontId="27" fillId="0" borderId="4" xfId="0" applyFont="1" applyFill="1" applyBorder="1" applyAlignment="1">
      <alignment horizontal="right" wrapText="1"/>
    </xf>
    <xf numFmtId="0" fontId="4" fillId="0" borderId="0" xfId="0" applyFont="1" applyFill="1" applyAlignment="1">
      <alignment/>
    </xf>
    <xf numFmtId="0" fontId="43" fillId="0" borderId="0" xfId="0" applyFont="1" applyFill="1" applyAlignment="1">
      <alignment/>
    </xf>
    <xf numFmtId="0" fontId="44" fillId="2" borderId="4" xfId="0" applyFont="1" applyFill="1" applyBorder="1" applyAlignment="1">
      <alignment/>
    </xf>
    <xf numFmtId="0" fontId="7" fillId="2" borderId="4" xfId="0" applyFont="1" applyFill="1" applyBorder="1" applyAlignment="1">
      <alignment vertical="center" wrapText="1"/>
    </xf>
    <xf numFmtId="172" fontId="7" fillId="2" borderId="4" xfId="15" applyNumberFormat="1" applyFont="1" applyFill="1" applyBorder="1" applyAlignment="1">
      <alignment horizontal="right" vertical="center" wrapText="1"/>
    </xf>
    <xf numFmtId="172" fontId="7" fillId="0" borderId="4" xfId="15" applyNumberFormat="1" applyFont="1" applyFill="1" applyBorder="1" applyAlignment="1">
      <alignment horizontal="right" vertical="center" wrapText="1"/>
    </xf>
    <xf numFmtId="0" fontId="44" fillId="0" borderId="4" xfId="0" applyFont="1" applyFill="1" applyBorder="1" applyAlignment="1">
      <alignment horizontal="right" wrapText="1"/>
    </xf>
    <xf numFmtId="0" fontId="7" fillId="0" borderId="0" xfId="0" applyFont="1" applyFill="1" applyAlignment="1">
      <alignment/>
    </xf>
    <xf numFmtId="0" fontId="45" fillId="0" borderId="0" xfId="0" applyFont="1" applyFill="1" applyAlignment="1">
      <alignment/>
    </xf>
    <xf numFmtId="0" fontId="46" fillId="0" borderId="0" xfId="0" applyFont="1" applyFill="1" applyAlignment="1">
      <alignment/>
    </xf>
    <xf numFmtId="0" fontId="47" fillId="0" borderId="0" xfId="0" applyFont="1" applyFill="1" applyAlignment="1">
      <alignment/>
    </xf>
    <xf numFmtId="0" fontId="12" fillId="2" borderId="4" xfId="0" applyFont="1" applyFill="1" applyBorder="1" applyAlignment="1">
      <alignment horizontal="center" vertical="center" wrapText="1"/>
    </xf>
    <xf numFmtId="173" fontId="8" fillId="0" borderId="4" xfId="15" applyNumberFormat="1" applyFont="1" applyFill="1" applyBorder="1" applyAlignment="1">
      <alignment horizontal="right" vertical="center" wrapText="1"/>
    </xf>
    <xf numFmtId="172" fontId="4" fillId="0" borderId="1" xfId="0" applyNumberFormat="1" applyFont="1" applyFill="1" applyBorder="1" applyAlignment="1">
      <alignment horizontal="center" vertical="center" wrapText="1"/>
    </xf>
    <xf numFmtId="0" fontId="12" fillId="2" borderId="12" xfId="0" applyFont="1" applyFill="1" applyBorder="1" applyAlignment="1">
      <alignment horizontal="center" vertical="center" wrapText="1"/>
    </xf>
    <xf numFmtId="0" fontId="44" fillId="2" borderId="1" xfId="0" applyFont="1" applyFill="1" applyBorder="1" applyAlignment="1">
      <alignment wrapText="1"/>
    </xf>
    <xf numFmtId="0" fontId="7" fillId="2" borderId="1" xfId="0" applyFont="1" applyFill="1" applyBorder="1" applyAlignment="1">
      <alignment horizontal="center" vertical="center" wrapText="1"/>
    </xf>
    <xf numFmtId="172" fontId="7" fillId="2" borderId="1" xfId="15" applyNumberFormat="1" applyFont="1" applyFill="1" applyBorder="1" applyAlignment="1">
      <alignment horizontal="right" vertical="center" wrapText="1"/>
    </xf>
    <xf numFmtId="172" fontId="7" fillId="0" borderId="1" xfId="15" applyNumberFormat="1" applyFont="1" applyFill="1" applyBorder="1" applyAlignment="1">
      <alignment horizontal="right" vertical="center" wrapText="1"/>
    </xf>
    <xf numFmtId="0" fontId="44" fillId="0" borderId="1" xfId="0" applyFont="1" applyFill="1" applyBorder="1" applyAlignment="1">
      <alignment horizontal="right" wrapText="1"/>
    </xf>
    <xf numFmtId="0" fontId="12" fillId="0" borderId="2" xfId="0" applyFont="1" applyFill="1" applyBorder="1" applyAlignment="1">
      <alignment horizontal="right"/>
    </xf>
    <xf numFmtId="173" fontId="8" fillId="0" borderId="12" xfId="15" applyNumberFormat="1" applyFont="1" applyFill="1" applyBorder="1" applyAlignment="1">
      <alignment horizontal="right" wrapText="1"/>
    </xf>
    <xf numFmtId="173" fontId="8" fillId="0" borderId="4" xfId="15" applyNumberFormat="1" applyFont="1" applyFill="1" applyBorder="1" applyAlignment="1">
      <alignment horizontal="right" wrapText="1"/>
    </xf>
    <xf numFmtId="43" fontId="48" fillId="0" borderId="4" xfId="15" applyNumberFormat="1" applyFont="1" applyFill="1" applyBorder="1" applyAlignment="1">
      <alignment horizontal="right" wrapText="1"/>
    </xf>
    <xf numFmtId="49" fontId="27" fillId="2" borderId="13"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24" xfId="0" applyFill="1" applyBorder="1" applyAlignment="1">
      <alignment horizontal="center" vertical="center" wrapText="1"/>
    </xf>
    <xf numFmtId="0" fontId="12" fillId="0" borderId="12" xfId="0" applyFont="1" applyBorder="1" applyAlignment="1">
      <alignment horizontal="center" wrapText="1"/>
    </xf>
    <xf numFmtId="49" fontId="5" fillId="2" borderId="2" xfId="0" applyNumberFormat="1" applyFont="1" applyFill="1" applyBorder="1" applyAlignment="1">
      <alignment horizontal="center" vertical="center" wrapText="1"/>
    </xf>
    <xf numFmtId="0" fontId="2" fillId="2" borderId="0" xfId="0" applyFont="1" applyFill="1" applyBorder="1" applyAlignment="1">
      <alignment horizontal="center" vertical="center"/>
    </xf>
    <xf numFmtId="49" fontId="3" fillId="2" borderId="25" xfId="0" applyNumberFormat="1" applyFont="1" applyFill="1" applyBorder="1" applyAlignment="1">
      <alignment horizontal="center" vertical="center"/>
    </xf>
    <xf numFmtId="49" fontId="3" fillId="2" borderId="26" xfId="0" applyNumberFormat="1" applyFont="1" applyFill="1" applyBorder="1" applyAlignment="1">
      <alignment horizontal="center" vertical="center"/>
    </xf>
    <xf numFmtId="0" fontId="19" fillId="0" borderId="0" xfId="0" applyFont="1" applyFill="1" applyAlignment="1">
      <alignment horizontal="center"/>
    </xf>
    <xf numFmtId="0" fontId="4" fillId="0" borderId="0" xfId="21" applyFont="1" applyFill="1" applyBorder="1" applyAlignment="1">
      <alignment horizontal="center" vertical="center" wrapText="1"/>
      <protection/>
    </xf>
    <xf numFmtId="49" fontId="38" fillId="0" borderId="26" xfId="21" applyNumberFormat="1" applyFont="1" applyFill="1" applyBorder="1" applyAlignment="1">
      <alignment horizontal="center" vertical="center" wrapText="1"/>
      <protection/>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4" fillId="0" borderId="29" xfId="0" applyFont="1" applyFill="1" applyBorder="1" applyAlignment="1">
      <alignment vertical="center" wrapText="1"/>
    </xf>
    <xf numFmtId="0" fontId="4" fillId="0" borderId="27" xfId="21" applyFont="1" applyFill="1" applyBorder="1" applyAlignment="1">
      <alignment horizontal="left" vertical="center" wrapText="1"/>
      <protection/>
    </xf>
    <xf numFmtId="0" fontId="4" fillId="0" borderId="28" xfId="21" applyFont="1" applyFill="1" applyBorder="1" applyAlignment="1">
      <alignment horizontal="left" vertical="center" wrapText="1"/>
      <protection/>
    </xf>
    <xf numFmtId="0" fontId="4" fillId="0" borderId="29" xfId="21" applyFont="1" applyFill="1" applyBorder="1" applyAlignment="1">
      <alignment horizontal="left" vertical="center" wrapText="1"/>
      <protection/>
    </xf>
    <xf numFmtId="0" fontId="33" fillId="0" borderId="1" xfId="0" applyFont="1" applyBorder="1" applyAlignment="1">
      <alignment horizontal="center"/>
    </xf>
    <xf numFmtId="0" fontId="37" fillId="0" borderId="1" xfId="0" applyFont="1" applyBorder="1" applyAlignment="1">
      <alignment horizontal="center" vertical="center" wrapText="1"/>
    </xf>
    <xf numFmtId="0" fontId="0" fillId="0" borderId="3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2" fillId="0" borderId="13" xfId="0" applyFont="1" applyBorder="1" applyAlignment="1">
      <alignment horizontal="center" wrapText="1"/>
    </xf>
    <xf numFmtId="0" fontId="12" fillId="0" borderId="15" xfId="0" applyFont="1" applyBorder="1" applyAlignment="1">
      <alignment horizontal="center" wrapText="1"/>
    </xf>
    <xf numFmtId="0" fontId="0" fillId="0" borderId="13" xfId="0" applyFill="1" applyBorder="1" applyAlignment="1">
      <alignment horizontal="center" wrapText="1"/>
    </xf>
    <xf numFmtId="0" fontId="0" fillId="0" borderId="15" xfId="0" applyFill="1" applyBorder="1" applyAlignment="1">
      <alignment horizontal="center" wrapText="1"/>
    </xf>
    <xf numFmtId="0" fontId="12" fillId="0" borderId="3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4" xfId="0" applyFont="1" applyBorder="1" applyAlignment="1">
      <alignment horizontal="center" vertical="center" wrapText="1"/>
    </xf>
    <xf numFmtId="0" fontId="0" fillId="0" borderId="30" xfId="0" applyFill="1" applyBorder="1" applyAlignment="1">
      <alignment horizontal="center" vertical="center" wrapText="1"/>
    </xf>
    <xf numFmtId="49" fontId="27" fillId="2" borderId="12" xfId="0" applyNumberFormat="1" applyFont="1" applyFill="1" applyBorder="1" applyAlignment="1">
      <alignment horizontal="center" vertical="center" wrapText="1"/>
    </xf>
    <xf numFmtId="49" fontId="27" fillId="2" borderId="15" xfId="0" applyNumberFormat="1" applyFont="1" applyFill="1" applyBorder="1" applyAlignment="1">
      <alignment horizontal="center" vertical="center" wrapText="1"/>
    </xf>
    <xf numFmtId="173" fontId="12" fillId="0" borderId="4" xfId="15" applyNumberFormat="1" applyFont="1" applyBorder="1" applyAlignment="1">
      <alignment horizontal="center" wrapText="1"/>
    </xf>
    <xf numFmtId="173" fontId="12" fillId="0" borderId="6" xfId="15" applyNumberFormat="1" applyFont="1" applyBorder="1" applyAlignment="1">
      <alignment horizontal="center" wrapText="1"/>
    </xf>
    <xf numFmtId="0" fontId="41" fillId="0" borderId="13"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33" fillId="0" borderId="30"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24" xfId="0" applyFont="1" applyBorder="1" applyAlignment="1">
      <alignment horizontal="center" vertical="center" wrapText="1"/>
    </xf>
    <xf numFmtId="0" fontId="10" fillId="2" borderId="13"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5" xfId="0" applyFont="1" applyFill="1" applyBorder="1" applyAlignment="1">
      <alignment horizontal="center" vertical="center"/>
    </xf>
    <xf numFmtId="49" fontId="4" fillId="2" borderId="13"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xf numFmtId="0" fontId="4" fillId="0" borderId="0" xfId="21" applyFont="1" applyFill="1" applyBorder="1" applyAlignment="1">
      <alignment horizontal="center" vertical="center"/>
      <protection/>
    </xf>
    <xf numFmtId="49" fontId="6" fillId="0" borderId="26" xfId="21" applyNumberFormat="1" applyFont="1" applyFill="1" applyBorder="1" applyAlignment="1">
      <alignment horizontal="center" vertical="center" wrapText="1"/>
      <protection/>
    </xf>
    <xf numFmtId="0" fontId="5" fillId="0" borderId="2" xfId="21" applyFont="1" applyFill="1" applyBorder="1" applyAlignment="1">
      <alignment horizontal="left" vertical="center" wrapText="1"/>
      <protection/>
    </xf>
    <xf numFmtId="0" fontId="5" fillId="0" borderId="4" xfId="21" applyFont="1" applyFill="1" applyBorder="1" applyAlignment="1">
      <alignment horizontal="left" vertical="center" wrapText="1"/>
      <protection/>
    </xf>
    <xf numFmtId="0" fontId="5" fillId="0" borderId="3" xfId="21" applyFont="1" applyFill="1" applyBorder="1" applyAlignment="1">
      <alignment horizontal="left" vertical="center" wrapText="1"/>
      <protection/>
    </xf>
    <xf numFmtId="0" fontId="5" fillId="0" borderId="2" xfId="21" applyFont="1" applyFill="1" applyBorder="1" applyAlignment="1">
      <alignment horizontal="center" vertical="center"/>
      <protection/>
    </xf>
    <xf numFmtId="0" fontId="5" fillId="0" borderId="3" xfId="21" applyFont="1" applyFill="1" applyBorder="1" applyAlignment="1">
      <alignment horizontal="center" vertical="center"/>
      <protection/>
    </xf>
    <xf numFmtId="0" fontId="4" fillId="0" borderId="30" xfId="0" applyFont="1" applyFill="1" applyBorder="1" applyAlignment="1">
      <alignment vertical="center" wrapText="1"/>
    </xf>
    <xf numFmtId="0" fontId="0" fillId="0" borderId="7" xfId="0" applyBorder="1" applyAlignment="1">
      <alignment/>
    </xf>
    <xf numFmtId="0" fontId="0" fillId="0" borderId="24" xfId="0" applyBorder="1" applyAlignment="1">
      <alignment/>
    </xf>
    <xf numFmtId="0" fontId="4" fillId="0" borderId="1" xfId="0" applyFont="1" applyFill="1" applyBorder="1" applyAlignment="1">
      <alignment vertical="center" wrapText="1"/>
    </xf>
    <xf numFmtId="0" fontId="5" fillId="0" borderId="4" xfId="21" applyFont="1" applyFill="1" applyBorder="1" applyAlignment="1">
      <alignment horizontal="center" vertical="center"/>
      <protection/>
    </xf>
    <xf numFmtId="0" fontId="4" fillId="0" borderId="13" xfId="21" applyFont="1" applyFill="1" applyBorder="1" applyAlignment="1">
      <alignment horizontal="left" vertical="center" wrapText="1"/>
      <protection/>
    </xf>
    <xf numFmtId="0" fontId="4" fillId="0" borderId="30" xfId="21" applyFont="1" applyFill="1" applyBorder="1" applyAlignment="1">
      <alignment horizontal="left" vertical="center" wrapText="1"/>
      <protection/>
    </xf>
    <xf numFmtId="0" fontId="4" fillId="0" borderId="7" xfId="21" applyFont="1" applyFill="1" applyBorder="1" applyAlignment="1">
      <alignment horizontal="left" vertical="center" wrapText="1"/>
      <protection/>
    </xf>
    <xf numFmtId="0" fontId="4" fillId="0" borderId="24" xfId="21" applyFont="1" applyFill="1" applyBorder="1" applyAlignment="1">
      <alignment horizontal="left" vertical="center" wrapText="1"/>
      <protection/>
    </xf>
    <xf numFmtId="0" fontId="5" fillId="0" borderId="14" xfId="21" applyFont="1" applyFill="1" applyBorder="1" applyAlignment="1">
      <alignment horizontal="center" vertical="center"/>
      <protection/>
    </xf>
    <xf numFmtId="0" fontId="5" fillId="0" borderId="14" xfId="21" applyFont="1" applyFill="1" applyBorder="1" applyAlignment="1">
      <alignment horizontal="left" vertical="center" wrapText="1"/>
      <protection/>
    </xf>
    <xf numFmtId="0" fontId="8" fillId="0" borderId="14" xfId="21" applyFont="1" applyFill="1" applyBorder="1" applyAlignment="1">
      <alignment horizontal="center" vertical="center" wrapText="1"/>
      <protection/>
    </xf>
    <xf numFmtId="0" fontId="5" fillId="0" borderId="14" xfId="21" applyFont="1" applyFill="1" applyBorder="1" applyAlignment="1">
      <alignment horizontal="center" vertical="center" wrapText="1"/>
      <protection/>
    </xf>
    <xf numFmtId="173" fontId="5" fillId="0" borderId="14" xfId="15" applyNumberFormat="1" applyFont="1" applyFill="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571500</xdr:colOff>
      <xdr:row>49</xdr:row>
      <xdr:rowOff>0</xdr:rowOff>
    </xdr:from>
    <xdr:ext cx="85725" cy="238125"/>
    <xdr:sp>
      <xdr:nvSpPr>
        <xdr:cNvPr id="1" name="TextBox 1"/>
        <xdr:cNvSpPr txBox="1">
          <a:spLocks noChangeArrowheads="1"/>
        </xdr:cNvSpPr>
      </xdr:nvSpPr>
      <xdr:spPr>
        <a:xfrm>
          <a:off x="6715125" y="145256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85725" cy="238125"/>
    <xdr:sp>
      <xdr:nvSpPr>
        <xdr:cNvPr id="2" name="TextBox 2"/>
        <xdr:cNvSpPr txBox="1">
          <a:spLocks noChangeArrowheads="1"/>
        </xdr:cNvSpPr>
      </xdr:nvSpPr>
      <xdr:spPr>
        <a:xfrm>
          <a:off x="6715125" y="145256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85725" cy="238125"/>
    <xdr:sp>
      <xdr:nvSpPr>
        <xdr:cNvPr id="3" name="TextBox 3"/>
        <xdr:cNvSpPr txBox="1">
          <a:spLocks noChangeArrowheads="1"/>
        </xdr:cNvSpPr>
      </xdr:nvSpPr>
      <xdr:spPr>
        <a:xfrm>
          <a:off x="6715125" y="145256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85725" cy="238125"/>
    <xdr:sp>
      <xdr:nvSpPr>
        <xdr:cNvPr id="4" name="TextBox 4"/>
        <xdr:cNvSpPr txBox="1">
          <a:spLocks noChangeArrowheads="1"/>
        </xdr:cNvSpPr>
      </xdr:nvSpPr>
      <xdr:spPr>
        <a:xfrm>
          <a:off x="6715125" y="145256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85725" cy="238125"/>
    <xdr:sp>
      <xdr:nvSpPr>
        <xdr:cNvPr id="5" name="TextBox 5"/>
        <xdr:cNvSpPr txBox="1">
          <a:spLocks noChangeArrowheads="1"/>
        </xdr:cNvSpPr>
      </xdr:nvSpPr>
      <xdr:spPr>
        <a:xfrm>
          <a:off x="6715125" y="145256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85725" cy="238125"/>
    <xdr:sp>
      <xdr:nvSpPr>
        <xdr:cNvPr id="6" name="TextBox 6"/>
        <xdr:cNvSpPr txBox="1">
          <a:spLocks noChangeArrowheads="1"/>
        </xdr:cNvSpPr>
      </xdr:nvSpPr>
      <xdr:spPr>
        <a:xfrm>
          <a:off x="6715125" y="145256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85725" cy="238125"/>
    <xdr:sp>
      <xdr:nvSpPr>
        <xdr:cNvPr id="7" name="TextBox 7"/>
        <xdr:cNvSpPr txBox="1">
          <a:spLocks noChangeArrowheads="1"/>
        </xdr:cNvSpPr>
      </xdr:nvSpPr>
      <xdr:spPr>
        <a:xfrm>
          <a:off x="6715125" y="145256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85725" cy="238125"/>
    <xdr:sp>
      <xdr:nvSpPr>
        <xdr:cNvPr id="8" name="TextBox 8"/>
        <xdr:cNvSpPr txBox="1">
          <a:spLocks noChangeArrowheads="1"/>
        </xdr:cNvSpPr>
      </xdr:nvSpPr>
      <xdr:spPr>
        <a:xfrm>
          <a:off x="6715125" y="145256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85725" cy="238125"/>
    <xdr:sp>
      <xdr:nvSpPr>
        <xdr:cNvPr id="9" name="TextBox 9"/>
        <xdr:cNvSpPr txBox="1">
          <a:spLocks noChangeArrowheads="1"/>
        </xdr:cNvSpPr>
      </xdr:nvSpPr>
      <xdr:spPr>
        <a:xfrm>
          <a:off x="6715125" y="145256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85725" cy="238125"/>
    <xdr:sp>
      <xdr:nvSpPr>
        <xdr:cNvPr id="10" name="TextBox 10"/>
        <xdr:cNvSpPr txBox="1">
          <a:spLocks noChangeArrowheads="1"/>
        </xdr:cNvSpPr>
      </xdr:nvSpPr>
      <xdr:spPr>
        <a:xfrm>
          <a:off x="6715125" y="145256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85725" cy="238125"/>
    <xdr:sp>
      <xdr:nvSpPr>
        <xdr:cNvPr id="11" name="TextBox 11"/>
        <xdr:cNvSpPr txBox="1">
          <a:spLocks noChangeArrowheads="1"/>
        </xdr:cNvSpPr>
      </xdr:nvSpPr>
      <xdr:spPr>
        <a:xfrm>
          <a:off x="6715125" y="145256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85725" cy="238125"/>
    <xdr:sp>
      <xdr:nvSpPr>
        <xdr:cNvPr id="12" name="TextBox 12"/>
        <xdr:cNvSpPr txBox="1">
          <a:spLocks noChangeArrowheads="1"/>
        </xdr:cNvSpPr>
      </xdr:nvSpPr>
      <xdr:spPr>
        <a:xfrm>
          <a:off x="6715125" y="145256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85725" cy="238125"/>
    <xdr:sp>
      <xdr:nvSpPr>
        <xdr:cNvPr id="13" name="TextBox 13"/>
        <xdr:cNvSpPr txBox="1">
          <a:spLocks noChangeArrowheads="1"/>
        </xdr:cNvSpPr>
      </xdr:nvSpPr>
      <xdr:spPr>
        <a:xfrm>
          <a:off x="6715125" y="145256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85725" cy="238125"/>
    <xdr:sp>
      <xdr:nvSpPr>
        <xdr:cNvPr id="14" name="TextBox 14"/>
        <xdr:cNvSpPr txBox="1">
          <a:spLocks noChangeArrowheads="1"/>
        </xdr:cNvSpPr>
      </xdr:nvSpPr>
      <xdr:spPr>
        <a:xfrm>
          <a:off x="6715125" y="145256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85725" cy="238125"/>
    <xdr:sp>
      <xdr:nvSpPr>
        <xdr:cNvPr id="15" name="TextBox 15"/>
        <xdr:cNvSpPr txBox="1">
          <a:spLocks noChangeArrowheads="1"/>
        </xdr:cNvSpPr>
      </xdr:nvSpPr>
      <xdr:spPr>
        <a:xfrm>
          <a:off x="6715125" y="145256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236</xdr:row>
      <xdr:rowOff>0</xdr:rowOff>
    </xdr:from>
    <xdr:ext cx="85725" cy="238125"/>
    <xdr:sp>
      <xdr:nvSpPr>
        <xdr:cNvPr id="16" name="TextBox 19"/>
        <xdr:cNvSpPr txBox="1">
          <a:spLocks noChangeArrowheads="1"/>
        </xdr:cNvSpPr>
      </xdr:nvSpPr>
      <xdr:spPr>
        <a:xfrm>
          <a:off x="6715125" y="740568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236</xdr:row>
      <xdr:rowOff>0</xdr:rowOff>
    </xdr:from>
    <xdr:ext cx="85725" cy="238125"/>
    <xdr:sp>
      <xdr:nvSpPr>
        <xdr:cNvPr id="17" name="TextBox 20"/>
        <xdr:cNvSpPr txBox="1">
          <a:spLocks noChangeArrowheads="1"/>
        </xdr:cNvSpPr>
      </xdr:nvSpPr>
      <xdr:spPr>
        <a:xfrm>
          <a:off x="6715125" y="740568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236</xdr:row>
      <xdr:rowOff>0</xdr:rowOff>
    </xdr:from>
    <xdr:ext cx="85725" cy="238125"/>
    <xdr:sp>
      <xdr:nvSpPr>
        <xdr:cNvPr id="18" name="TextBox 21"/>
        <xdr:cNvSpPr txBox="1">
          <a:spLocks noChangeArrowheads="1"/>
        </xdr:cNvSpPr>
      </xdr:nvSpPr>
      <xdr:spPr>
        <a:xfrm>
          <a:off x="6715125" y="740568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236</xdr:row>
      <xdr:rowOff>0</xdr:rowOff>
    </xdr:from>
    <xdr:ext cx="85725" cy="238125"/>
    <xdr:sp>
      <xdr:nvSpPr>
        <xdr:cNvPr id="19" name="TextBox 22"/>
        <xdr:cNvSpPr txBox="1">
          <a:spLocks noChangeArrowheads="1"/>
        </xdr:cNvSpPr>
      </xdr:nvSpPr>
      <xdr:spPr>
        <a:xfrm>
          <a:off x="6715125" y="740568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236</xdr:row>
      <xdr:rowOff>0</xdr:rowOff>
    </xdr:from>
    <xdr:ext cx="85725" cy="238125"/>
    <xdr:sp>
      <xdr:nvSpPr>
        <xdr:cNvPr id="20" name="TextBox 23"/>
        <xdr:cNvSpPr txBox="1">
          <a:spLocks noChangeArrowheads="1"/>
        </xdr:cNvSpPr>
      </xdr:nvSpPr>
      <xdr:spPr>
        <a:xfrm>
          <a:off x="6715125" y="740568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236</xdr:row>
      <xdr:rowOff>0</xdr:rowOff>
    </xdr:from>
    <xdr:ext cx="85725" cy="238125"/>
    <xdr:sp>
      <xdr:nvSpPr>
        <xdr:cNvPr id="21" name="TextBox 24"/>
        <xdr:cNvSpPr txBox="1">
          <a:spLocks noChangeArrowheads="1"/>
        </xdr:cNvSpPr>
      </xdr:nvSpPr>
      <xdr:spPr>
        <a:xfrm>
          <a:off x="6715125" y="740568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236</xdr:row>
      <xdr:rowOff>0</xdr:rowOff>
    </xdr:from>
    <xdr:ext cx="85725" cy="238125"/>
    <xdr:sp>
      <xdr:nvSpPr>
        <xdr:cNvPr id="22" name="TextBox 25"/>
        <xdr:cNvSpPr txBox="1">
          <a:spLocks noChangeArrowheads="1"/>
        </xdr:cNvSpPr>
      </xdr:nvSpPr>
      <xdr:spPr>
        <a:xfrm>
          <a:off x="6715125" y="740568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23" name="TextBox 26"/>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24" name="TextBox 27"/>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25" name="TextBox 28"/>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26" name="TextBox 29"/>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27" name="TextBox 30"/>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28" name="TextBox 31"/>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29" name="TextBox 32"/>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30" name="TextBox 33"/>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31" name="TextBox 34"/>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32" name="TextBox 35"/>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33" name="TextBox 36"/>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34" name="TextBox 37"/>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35" name="TextBox 38"/>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36" name="TextBox 39"/>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37" name="TextBox 40"/>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38" name="TextBox 41"/>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39" name="TextBox 42"/>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40" name="TextBox 43"/>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41" name="TextBox 44"/>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42" name="TextBox 45"/>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43" name="TextBox 46"/>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44" name="TextBox 47"/>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45" name="TextBox 48"/>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46" name="TextBox 49"/>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47" name="TextBox 50"/>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48" name="TextBox 51"/>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49" name="TextBox 52"/>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50" name="TextBox 53"/>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51" name="TextBox 54"/>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52" name="TextBox 55"/>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53" name="TextBox 56"/>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85725" cy="238125"/>
    <xdr:sp>
      <xdr:nvSpPr>
        <xdr:cNvPr id="54" name="TextBox 57"/>
        <xdr:cNvSpPr txBox="1">
          <a:spLocks noChangeArrowheads="1"/>
        </xdr:cNvSpPr>
      </xdr:nvSpPr>
      <xdr:spPr>
        <a:xfrm>
          <a:off x="6715125"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85725" cy="238125"/>
    <xdr:sp>
      <xdr:nvSpPr>
        <xdr:cNvPr id="55" name="TextBox 58"/>
        <xdr:cNvSpPr txBox="1">
          <a:spLocks noChangeArrowheads="1"/>
        </xdr:cNvSpPr>
      </xdr:nvSpPr>
      <xdr:spPr>
        <a:xfrm>
          <a:off x="6715125" y="7655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85725" cy="238125"/>
    <xdr:sp>
      <xdr:nvSpPr>
        <xdr:cNvPr id="56" name="TextBox 59"/>
        <xdr:cNvSpPr txBox="1">
          <a:spLocks noChangeArrowheads="1"/>
        </xdr:cNvSpPr>
      </xdr:nvSpPr>
      <xdr:spPr>
        <a:xfrm>
          <a:off x="6715125" y="7655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85725" cy="238125"/>
    <xdr:sp>
      <xdr:nvSpPr>
        <xdr:cNvPr id="57" name="TextBox 60"/>
        <xdr:cNvSpPr txBox="1">
          <a:spLocks noChangeArrowheads="1"/>
        </xdr:cNvSpPr>
      </xdr:nvSpPr>
      <xdr:spPr>
        <a:xfrm>
          <a:off x="6715125" y="7655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85725" cy="238125"/>
    <xdr:sp>
      <xdr:nvSpPr>
        <xdr:cNvPr id="58" name="TextBox 61"/>
        <xdr:cNvSpPr txBox="1">
          <a:spLocks noChangeArrowheads="1"/>
        </xdr:cNvSpPr>
      </xdr:nvSpPr>
      <xdr:spPr>
        <a:xfrm>
          <a:off x="6715125" y="7655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85725" cy="238125"/>
    <xdr:sp>
      <xdr:nvSpPr>
        <xdr:cNvPr id="59" name="TextBox 62"/>
        <xdr:cNvSpPr txBox="1">
          <a:spLocks noChangeArrowheads="1"/>
        </xdr:cNvSpPr>
      </xdr:nvSpPr>
      <xdr:spPr>
        <a:xfrm>
          <a:off x="6715125" y="7655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85725" cy="238125"/>
    <xdr:sp>
      <xdr:nvSpPr>
        <xdr:cNvPr id="60" name="TextBox 63"/>
        <xdr:cNvSpPr txBox="1">
          <a:spLocks noChangeArrowheads="1"/>
        </xdr:cNvSpPr>
      </xdr:nvSpPr>
      <xdr:spPr>
        <a:xfrm>
          <a:off x="6715125" y="7655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85725" cy="238125"/>
    <xdr:sp>
      <xdr:nvSpPr>
        <xdr:cNvPr id="61" name="TextBox 64"/>
        <xdr:cNvSpPr txBox="1">
          <a:spLocks noChangeArrowheads="1"/>
        </xdr:cNvSpPr>
      </xdr:nvSpPr>
      <xdr:spPr>
        <a:xfrm>
          <a:off x="6715125" y="7655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85725" cy="238125"/>
    <xdr:sp>
      <xdr:nvSpPr>
        <xdr:cNvPr id="62" name="TextBox 65"/>
        <xdr:cNvSpPr txBox="1">
          <a:spLocks noChangeArrowheads="1"/>
        </xdr:cNvSpPr>
      </xdr:nvSpPr>
      <xdr:spPr>
        <a:xfrm>
          <a:off x="6715125" y="7655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85725" cy="238125"/>
    <xdr:sp>
      <xdr:nvSpPr>
        <xdr:cNvPr id="63" name="TextBox 66"/>
        <xdr:cNvSpPr txBox="1">
          <a:spLocks noChangeArrowheads="1"/>
        </xdr:cNvSpPr>
      </xdr:nvSpPr>
      <xdr:spPr>
        <a:xfrm>
          <a:off x="6715125"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85725" cy="238125"/>
    <xdr:sp>
      <xdr:nvSpPr>
        <xdr:cNvPr id="64" name="TextBox 67"/>
        <xdr:cNvSpPr txBox="1">
          <a:spLocks noChangeArrowheads="1"/>
        </xdr:cNvSpPr>
      </xdr:nvSpPr>
      <xdr:spPr>
        <a:xfrm>
          <a:off x="6715125"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85725" cy="238125"/>
    <xdr:sp>
      <xdr:nvSpPr>
        <xdr:cNvPr id="65" name="TextBox 68"/>
        <xdr:cNvSpPr txBox="1">
          <a:spLocks noChangeArrowheads="1"/>
        </xdr:cNvSpPr>
      </xdr:nvSpPr>
      <xdr:spPr>
        <a:xfrm>
          <a:off x="6715125"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85725" cy="238125"/>
    <xdr:sp>
      <xdr:nvSpPr>
        <xdr:cNvPr id="66" name="TextBox 69"/>
        <xdr:cNvSpPr txBox="1">
          <a:spLocks noChangeArrowheads="1"/>
        </xdr:cNvSpPr>
      </xdr:nvSpPr>
      <xdr:spPr>
        <a:xfrm>
          <a:off x="6715125"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85725" cy="238125"/>
    <xdr:sp>
      <xdr:nvSpPr>
        <xdr:cNvPr id="67" name="TextBox 70"/>
        <xdr:cNvSpPr txBox="1">
          <a:spLocks noChangeArrowheads="1"/>
        </xdr:cNvSpPr>
      </xdr:nvSpPr>
      <xdr:spPr>
        <a:xfrm>
          <a:off x="6715125"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85725" cy="238125"/>
    <xdr:sp>
      <xdr:nvSpPr>
        <xdr:cNvPr id="68" name="TextBox 71"/>
        <xdr:cNvSpPr txBox="1">
          <a:spLocks noChangeArrowheads="1"/>
        </xdr:cNvSpPr>
      </xdr:nvSpPr>
      <xdr:spPr>
        <a:xfrm>
          <a:off x="6715125"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85725" cy="238125"/>
    <xdr:sp>
      <xdr:nvSpPr>
        <xdr:cNvPr id="69" name="TextBox 72"/>
        <xdr:cNvSpPr txBox="1">
          <a:spLocks noChangeArrowheads="1"/>
        </xdr:cNvSpPr>
      </xdr:nvSpPr>
      <xdr:spPr>
        <a:xfrm>
          <a:off x="6715125"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85725" cy="238125"/>
    <xdr:sp>
      <xdr:nvSpPr>
        <xdr:cNvPr id="70" name="TextBox 73"/>
        <xdr:cNvSpPr txBox="1">
          <a:spLocks noChangeArrowheads="1"/>
        </xdr:cNvSpPr>
      </xdr:nvSpPr>
      <xdr:spPr>
        <a:xfrm>
          <a:off x="6715125"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85725" cy="238125"/>
    <xdr:sp>
      <xdr:nvSpPr>
        <xdr:cNvPr id="71" name="TextBox 74"/>
        <xdr:cNvSpPr txBox="1">
          <a:spLocks noChangeArrowheads="1"/>
        </xdr:cNvSpPr>
      </xdr:nvSpPr>
      <xdr:spPr>
        <a:xfrm>
          <a:off x="6715125"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85725" cy="238125"/>
    <xdr:sp>
      <xdr:nvSpPr>
        <xdr:cNvPr id="72" name="TextBox 75"/>
        <xdr:cNvSpPr txBox="1">
          <a:spLocks noChangeArrowheads="1"/>
        </xdr:cNvSpPr>
      </xdr:nvSpPr>
      <xdr:spPr>
        <a:xfrm>
          <a:off x="6715125"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85725" cy="238125"/>
    <xdr:sp>
      <xdr:nvSpPr>
        <xdr:cNvPr id="73" name="TextBox 76"/>
        <xdr:cNvSpPr txBox="1">
          <a:spLocks noChangeArrowheads="1"/>
        </xdr:cNvSpPr>
      </xdr:nvSpPr>
      <xdr:spPr>
        <a:xfrm>
          <a:off x="6715125"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85725" cy="238125"/>
    <xdr:sp>
      <xdr:nvSpPr>
        <xdr:cNvPr id="74" name="TextBox 77"/>
        <xdr:cNvSpPr txBox="1">
          <a:spLocks noChangeArrowheads="1"/>
        </xdr:cNvSpPr>
      </xdr:nvSpPr>
      <xdr:spPr>
        <a:xfrm>
          <a:off x="6715125"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85725" cy="238125"/>
    <xdr:sp>
      <xdr:nvSpPr>
        <xdr:cNvPr id="75" name="TextBox 78"/>
        <xdr:cNvSpPr txBox="1">
          <a:spLocks noChangeArrowheads="1"/>
        </xdr:cNvSpPr>
      </xdr:nvSpPr>
      <xdr:spPr>
        <a:xfrm>
          <a:off x="6715125"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85725" cy="238125"/>
    <xdr:sp>
      <xdr:nvSpPr>
        <xdr:cNvPr id="76" name="TextBox 79"/>
        <xdr:cNvSpPr txBox="1">
          <a:spLocks noChangeArrowheads="1"/>
        </xdr:cNvSpPr>
      </xdr:nvSpPr>
      <xdr:spPr>
        <a:xfrm>
          <a:off x="6715125"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85725" cy="238125"/>
    <xdr:sp>
      <xdr:nvSpPr>
        <xdr:cNvPr id="77" name="TextBox 80"/>
        <xdr:cNvSpPr txBox="1">
          <a:spLocks noChangeArrowheads="1"/>
        </xdr:cNvSpPr>
      </xdr:nvSpPr>
      <xdr:spPr>
        <a:xfrm>
          <a:off x="6715125"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85725" cy="238125"/>
    <xdr:sp>
      <xdr:nvSpPr>
        <xdr:cNvPr id="78" name="TextBox 81"/>
        <xdr:cNvSpPr txBox="1">
          <a:spLocks noChangeArrowheads="1"/>
        </xdr:cNvSpPr>
      </xdr:nvSpPr>
      <xdr:spPr>
        <a:xfrm>
          <a:off x="6715125"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85725" cy="238125"/>
    <xdr:sp>
      <xdr:nvSpPr>
        <xdr:cNvPr id="79" name="TextBox 82"/>
        <xdr:cNvSpPr txBox="1">
          <a:spLocks noChangeArrowheads="1"/>
        </xdr:cNvSpPr>
      </xdr:nvSpPr>
      <xdr:spPr>
        <a:xfrm>
          <a:off x="6715125"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85725" cy="238125"/>
    <xdr:sp>
      <xdr:nvSpPr>
        <xdr:cNvPr id="80" name="TextBox 83"/>
        <xdr:cNvSpPr txBox="1">
          <a:spLocks noChangeArrowheads="1"/>
        </xdr:cNvSpPr>
      </xdr:nvSpPr>
      <xdr:spPr>
        <a:xfrm>
          <a:off x="6715125"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85725" cy="238125"/>
    <xdr:sp>
      <xdr:nvSpPr>
        <xdr:cNvPr id="81" name="TextBox 84"/>
        <xdr:cNvSpPr txBox="1">
          <a:spLocks noChangeArrowheads="1"/>
        </xdr:cNvSpPr>
      </xdr:nvSpPr>
      <xdr:spPr>
        <a:xfrm>
          <a:off x="6715125"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85725" cy="238125"/>
    <xdr:sp>
      <xdr:nvSpPr>
        <xdr:cNvPr id="82" name="TextBox 85"/>
        <xdr:cNvSpPr txBox="1">
          <a:spLocks noChangeArrowheads="1"/>
        </xdr:cNvSpPr>
      </xdr:nvSpPr>
      <xdr:spPr>
        <a:xfrm>
          <a:off x="6715125"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85725" cy="238125"/>
    <xdr:sp>
      <xdr:nvSpPr>
        <xdr:cNvPr id="83" name="TextBox 86"/>
        <xdr:cNvSpPr txBox="1">
          <a:spLocks noChangeArrowheads="1"/>
        </xdr:cNvSpPr>
      </xdr:nvSpPr>
      <xdr:spPr>
        <a:xfrm>
          <a:off x="6715125"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85725" cy="238125"/>
    <xdr:sp>
      <xdr:nvSpPr>
        <xdr:cNvPr id="84" name="TextBox 87"/>
        <xdr:cNvSpPr txBox="1">
          <a:spLocks noChangeArrowheads="1"/>
        </xdr:cNvSpPr>
      </xdr:nvSpPr>
      <xdr:spPr>
        <a:xfrm>
          <a:off x="6715125"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85725" cy="238125"/>
    <xdr:sp>
      <xdr:nvSpPr>
        <xdr:cNvPr id="85" name="TextBox 88"/>
        <xdr:cNvSpPr txBox="1">
          <a:spLocks noChangeArrowheads="1"/>
        </xdr:cNvSpPr>
      </xdr:nvSpPr>
      <xdr:spPr>
        <a:xfrm>
          <a:off x="6715125"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85725" cy="238125"/>
    <xdr:sp>
      <xdr:nvSpPr>
        <xdr:cNvPr id="86" name="TextBox 89"/>
        <xdr:cNvSpPr txBox="1">
          <a:spLocks noChangeArrowheads="1"/>
        </xdr:cNvSpPr>
      </xdr:nvSpPr>
      <xdr:spPr>
        <a:xfrm>
          <a:off x="6715125"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85725" cy="238125"/>
    <xdr:sp>
      <xdr:nvSpPr>
        <xdr:cNvPr id="87" name="TextBox 90"/>
        <xdr:cNvSpPr txBox="1">
          <a:spLocks noChangeArrowheads="1"/>
        </xdr:cNvSpPr>
      </xdr:nvSpPr>
      <xdr:spPr>
        <a:xfrm>
          <a:off x="6715125"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85725" cy="238125"/>
    <xdr:sp>
      <xdr:nvSpPr>
        <xdr:cNvPr id="88" name="TextBox 91"/>
        <xdr:cNvSpPr txBox="1">
          <a:spLocks noChangeArrowheads="1"/>
        </xdr:cNvSpPr>
      </xdr:nvSpPr>
      <xdr:spPr>
        <a:xfrm>
          <a:off x="6715125"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85725" cy="238125"/>
    <xdr:sp>
      <xdr:nvSpPr>
        <xdr:cNvPr id="89" name="TextBox 92"/>
        <xdr:cNvSpPr txBox="1">
          <a:spLocks noChangeArrowheads="1"/>
        </xdr:cNvSpPr>
      </xdr:nvSpPr>
      <xdr:spPr>
        <a:xfrm>
          <a:off x="6715125"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85725" cy="238125"/>
    <xdr:sp>
      <xdr:nvSpPr>
        <xdr:cNvPr id="90" name="TextBox 93"/>
        <xdr:cNvSpPr txBox="1">
          <a:spLocks noChangeArrowheads="1"/>
        </xdr:cNvSpPr>
      </xdr:nvSpPr>
      <xdr:spPr>
        <a:xfrm>
          <a:off x="6715125"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85725" cy="238125"/>
    <xdr:sp>
      <xdr:nvSpPr>
        <xdr:cNvPr id="91" name="TextBox 94"/>
        <xdr:cNvSpPr txBox="1">
          <a:spLocks noChangeArrowheads="1"/>
        </xdr:cNvSpPr>
      </xdr:nvSpPr>
      <xdr:spPr>
        <a:xfrm>
          <a:off x="6715125"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85725" cy="238125"/>
    <xdr:sp>
      <xdr:nvSpPr>
        <xdr:cNvPr id="92" name="TextBox 95"/>
        <xdr:cNvSpPr txBox="1">
          <a:spLocks noChangeArrowheads="1"/>
        </xdr:cNvSpPr>
      </xdr:nvSpPr>
      <xdr:spPr>
        <a:xfrm>
          <a:off x="6715125"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85725" cy="238125"/>
    <xdr:sp>
      <xdr:nvSpPr>
        <xdr:cNvPr id="93" name="TextBox 96"/>
        <xdr:cNvSpPr txBox="1">
          <a:spLocks noChangeArrowheads="1"/>
        </xdr:cNvSpPr>
      </xdr:nvSpPr>
      <xdr:spPr>
        <a:xfrm>
          <a:off x="6715125"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85725" cy="238125"/>
    <xdr:sp>
      <xdr:nvSpPr>
        <xdr:cNvPr id="94" name="TextBox 97"/>
        <xdr:cNvSpPr txBox="1">
          <a:spLocks noChangeArrowheads="1"/>
        </xdr:cNvSpPr>
      </xdr:nvSpPr>
      <xdr:spPr>
        <a:xfrm>
          <a:off x="6715125"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245</xdr:row>
      <xdr:rowOff>0</xdr:rowOff>
    </xdr:from>
    <xdr:ext cx="85725" cy="238125"/>
    <xdr:sp>
      <xdr:nvSpPr>
        <xdr:cNvPr id="95" name="TextBox 98"/>
        <xdr:cNvSpPr txBox="1">
          <a:spLocks noChangeArrowheads="1"/>
        </xdr:cNvSpPr>
      </xdr:nvSpPr>
      <xdr:spPr>
        <a:xfrm>
          <a:off x="47053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245</xdr:row>
      <xdr:rowOff>0</xdr:rowOff>
    </xdr:from>
    <xdr:ext cx="85725" cy="238125"/>
    <xdr:sp>
      <xdr:nvSpPr>
        <xdr:cNvPr id="96" name="TextBox 99"/>
        <xdr:cNvSpPr txBox="1">
          <a:spLocks noChangeArrowheads="1"/>
        </xdr:cNvSpPr>
      </xdr:nvSpPr>
      <xdr:spPr>
        <a:xfrm>
          <a:off x="47053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245</xdr:row>
      <xdr:rowOff>0</xdr:rowOff>
    </xdr:from>
    <xdr:ext cx="85725" cy="238125"/>
    <xdr:sp>
      <xdr:nvSpPr>
        <xdr:cNvPr id="97" name="TextBox 100"/>
        <xdr:cNvSpPr txBox="1">
          <a:spLocks noChangeArrowheads="1"/>
        </xdr:cNvSpPr>
      </xdr:nvSpPr>
      <xdr:spPr>
        <a:xfrm>
          <a:off x="47053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245</xdr:row>
      <xdr:rowOff>0</xdr:rowOff>
    </xdr:from>
    <xdr:ext cx="85725" cy="238125"/>
    <xdr:sp>
      <xdr:nvSpPr>
        <xdr:cNvPr id="98" name="TextBox 101"/>
        <xdr:cNvSpPr txBox="1">
          <a:spLocks noChangeArrowheads="1"/>
        </xdr:cNvSpPr>
      </xdr:nvSpPr>
      <xdr:spPr>
        <a:xfrm>
          <a:off x="47053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245</xdr:row>
      <xdr:rowOff>0</xdr:rowOff>
    </xdr:from>
    <xdr:ext cx="85725" cy="238125"/>
    <xdr:sp>
      <xdr:nvSpPr>
        <xdr:cNvPr id="99" name="TextBox 102"/>
        <xdr:cNvSpPr txBox="1">
          <a:spLocks noChangeArrowheads="1"/>
        </xdr:cNvSpPr>
      </xdr:nvSpPr>
      <xdr:spPr>
        <a:xfrm>
          <a:off x="47053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245</xdr:row>
      <xdr:rowOff>0</xdr:rowOff>
    </xdr:from>
    <xdr:ext cx="85725" cy="238125"/>
    <xdr:sp>
      <xdr:nvSpPr>
        <xdr:cNvPr id="100" name="TextBox 103"/>
        <xdr:cNvSpPr txBox="1">
          <a:spLocks noChangeArrowheads="1"/>
        </xdr:cNvSpPr>
      </xdr:nvSpPr>
      <xdr:spPr>
        <a:xfrm>
          <a:off x="47053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245</xdr:row>
      <xdr:rowOff>0</xdr:rowOff>
    </xdr:from>
    <xdr:ext cx="85725" cy="238125"/>
    <xdr:sp>
      <xdr:nvSpPr>
        <xdr:cNvPr id="101" name="TextBox 104"/>
        <xdr:cNvSpPr txBox="1">
          <a:spLocks noChangeArrowheads="1"/>
        </xdr:cNvSpPr>
      </xdr:nvSpPr>
      <xdr:spPr>
        <a:xfrm>
          <a:off x="47053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561975</xdr:colOff>
      <xdr:row>246</xdr:row>
      <xdr:rowOff>0</xdr:rowOff>
    </xdr:from>
    <xdr:ext cx="85725" cy="238125"/>
    <xdr:sp>
      <xdr:nvSpPr>
        <xdr:cNvPr id="102" name="TextBox 105"/>
        <xdr:cNvSpPr txBox="1">
          <a:spLocks noChangeArrowheads="1"/>
        </xdr:cNvSpPr>
      </xdr:nvSpPr>
      <xdr:spPr>
        <a:xfrm>
          <a:off x="4695825" y="7845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03" name="TextBox 106"/>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04" name="TextBox 107"/>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05" name="TextBox 108"/>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06" name="TextBox 109"/>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07" name="TextBox 110"/>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08" name="TextBox 111"/>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09" name="TextBox 112"/>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10" name="TextBox 113"/>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11" name="TextBox 114"/>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12" name="TextBox 115"/>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13" name="TextBox 116"/>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14" name="TextBox 117"/>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15" name="TextBox 118"/>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16" name="TextBox 119"/>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17" name="TextBox 120"/>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18" name="TextBox 121"/>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19" name="TextBox 122"/>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20" name="TextBox 123"/>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21" name="TextBox 124"/>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22" name="TextBox 125"/>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23" name="TextBox 126"/>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24" name="TextBox 127"/>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25" name="TextBox 128"/>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26" name="TextBox 129"/>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27" name="TextBox 130"/>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28" name="TextBox 131"/>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29" name="TextBox 132"/>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30" name="TextBox 133"/>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31" name="TextBox 134"/>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32" name="TextBox 135"/>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33" name="TextBox 136"/>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34" name="TextBox 137"/>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35" name="TextBox 138"/>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36" name="TextBox 139"/>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37" name="TextBox 140"/>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38" name="TextBox 141"/>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39" name="TextBox 142"/>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40" name="TextBox 143"/>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41" name="TextBox 144"/>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142" name="TextBox 145"/>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43" name="TextBox 14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44" name="TextBox 14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45" name="TextBox 14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46" name="TextBox 14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47" name="TextBox 15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48" name="TextBox 15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49" name="TextBox 15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50" name="TextBox 15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51" name="TextBox 15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52" name="TextBox 15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53" name="TextBox 15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54" name="TextBox 15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55" name="TextBox 15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56" name="TextBox 15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57" name="TextBox 16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58" name="TextBox 16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59" name="TextBox 16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60" name="TextBox 16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61" name="TextBox 16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62" name="TextBox 16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63" name="TextBox 16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64" name="TextBox 16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65" name="TextBox 16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66" name="TextBox 16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67" name="TextBox 17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68" name="TextBox 17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69" name="TextBox 17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70" name="TextBox 17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71" name="TextBox 17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72" name="TextBox 17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73" name="TextBox 17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74" name="TextBox 17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75" name="TextBox 17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76" name="TextBox 17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77" name="TextBox 18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78" name="TextBox 18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79" name="TextBox 18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80" name="TextBox 18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81" name="TextBox 18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82" name="TextBox 18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83" name="TextBox 18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84" name="TextBox 18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85" name="TextBox 18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86" name="TextBox 18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87" name="TextBox 19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88" name="TextBox 19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89" name="TextBox 19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90" name="TextBox 19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91" name="TextBox 19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92" name="TextBox 19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93" name="TextBox 19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94" name="TextBox 19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95" name="TextBox 19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96" name="TextBox 19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97" name="TextBox 20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98" name="TextBox 20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199" name="TextBox 20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00" name="TextBox 20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01" name="TextBox 20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02" name="TextBox 20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03" name="TextBox 20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04" name="TextBox 20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05" name="TextBox 20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06" name="TextBox 20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07" name="TextBox 21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08" name="TextBox 21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09" name="TextBox 21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10" name="TextBox 21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11" name="TextBox 21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12" name="TextBox 21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13" name="TextBox 21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14" name="TextBox 21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15" name="TextBox 21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16" name="TextBox 21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17" name="TextBox 22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18" name="TextBox 22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19" name="TextBox 22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20" name="TextBox 22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21" name="TextBox 22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22" name="TextBox 22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23" name="TextBox 22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24" name="TextBox 22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25" name="TextBox 22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26" name="TextBox 22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27" name="TextBox 23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28" name="TextBox 23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29" name="TextBox 23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30" name="TextBox 23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31" name="TextBox 23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32" name="TextBox 23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33" name="TextBox 23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34" name="TextBox 23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35" name="TextBox 23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36" name="TextBox 23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37" name="TextBox 24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38" name="TextBox 24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39" name="TextBox 24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40" name="TextBox 24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41" name="TextBox 24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42" name="TextBox 24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43" name="TextBox 24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44" name="TextBox 24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45" name="TextBox 24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46" name="TextBox 24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238</xdr:row>
      <xdr:rowOff>0</xdr:rowOff>
    </xdr:from>
    <xdr:ext cx="85725" cy="238125"/>
    <xdr:sp>
      <xdr:nvSpPr>
        <xdr:cNvPr id="247" name="TextBox 250"/>
        <xdr:cNvSpPr txBox="1">
          <a:spLocks noChangeArrowheads="1"/>
        </xdr:cNvSpPr>
      </xdr:nvSpPr>
      <xdr:spPr>
        <a:xfrm>
          <a:off x="6038850"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238</xdr:row>
      <xdr:rowOff>0</xdr:rowOff>
    </xdr:from>
    <xdr:ext cx="85725" cy="238125"/>
    <xdr:sp>
      <xdr:nvSpPr>
        <xdr:cNvPr id="248" name="TextBox 251"/>
        <xdr:cNvSpPr txBox="1">
          <a:spLocks noChangeArrowheads="1"/>
        </xdr:cNvSpPr>
      </xdr:nvSpPr>
      <xdr:spPr>
        <a:xfrm>
          <a:off x="6038850"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238</xdr:row>
      <xdr:rowOff>0</xdr:rowOff>
    </xdr:from>
    <xdr:ext cx="85725" cy="238125"/>
    <xdr:sp>
      <xdr:nvSpPr>
        <xdr:cNvPr id="249" name="TextBox 252"/>
        <xdr:cNvSpPr txBox="1">
          <a:spLocks noChangeArrowheads="1"/>
        </xdr:cNvSpPr>
      </xdr:nvSpPr>
      <xdr:spPr>
        <a:xfrm>
          <a:off x="6038850"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238</xdr:row>
      <xdr:rowOff>0</xdr:rowOff>
    </xdr:from>
    <xdr:ext cx="85725" cy="238125"/>
    <xdr:sp>
      <xdr:nvSpPr>
        <xdr:cNvPr id="250" name="TextBox 253"/>
        <xdr:cNvSpPr txBox="1">
          <a:spLocks noChangeArrowheads="1"/>
        </xdr:cNvSpPr>
      </xdr:nvSpPr>
      <xdr:spPr>
        <a:xfrm>
          <a:off x="6038850"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238</xdr:row>
      <xdr:rowOff>0</xdr:rowOff>
    </xdr:from>
    <xdr:ext cx="85725" cy="238125"/>
    <xdr:sp>
      <xdr:nvSpPr>
        <xdr:cNvPr id="251" name="TextBox 254"/>
        <xdr:cNvSpPr txBox="1">
          <a:spLocks noChangeArrowheads="1"/>
        </xdr:cNvSpPr>
      </xdr:nvSpPr>
      <xdr:spPr>
        <a:xfrm>
          <a:off x="6038850"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238</xdr:row>
      <xdr:rowOff>0</xdr:rowOff>
    </xdr:from>
    <xdr:ext cx="85725" cy="238125"/>
    <xdr:sp>
      <xdr:nvSpPr>
        <xdr:cNvPr id="252" name="TextBox 255"/>
        <xdr:cNvSpPr txBox="1">
          <a:spLocks noChangeArrowheads="1"/>
        </xdr:cNvSpPr>
      </xdr:nvSpPr>
      <xdr:spPr>
        <a:xfrm>
          <a:off x="6038850"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238</xdr:row>
      <xdr:rowOff>0</xdr:rowOff>
    </xdr:from>
    <xdr:ext cx="85725" cy="238125"/>
    <xdr:sp>
      <xdr:nvSpPr>
        <xdr:cNvPr id="253" name="TextBox 256"/>
        <xdr:cNvSpPr txBox="1">
          <a:spLocks noChangeArrowheads="1"/>
        </xdr:cNvSpPr>
      </xdr:nvSpPr>
      <xdr:spPr>
        <a:xfrm>
          <a:off x="6038850"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238</xdr:row>
      <xdr:rowOff>0</xdr:rowOff>
    </xdr:from>
    <xdr:ext cx="85725" cy="238125"/>
    <xdr:sp>
      <xdr:nvSpPr>
        <xdr:cNvPr id="254" name="TextBox 257"/>
        <xdr:cNvSpPr txBox="1">
          <a:spLocks noChangeArrowheads="1"/>
        </xdr:cNvSpPr>
      </xdr:nvSpPr>
      <xdr:spPr>
        <a:xfrm>
          <a:off x="6038850"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242</xdr:row>
      <xdr:rowOff>0</xdr:rowOff>
    </xdr:from>
    <xdr:ext cx="85725" cy="238125"/>
    <xdr:sp>
      <xdr:nvSpPr>
        <xdr:cNvPr id="255" name="TextBox 258"/>
        <xdr:cNvSpPr txBox="1">
          <a:spLocks noChangeArrowheads="1"/>
        </xdr:cNvSpPr>
      </xdr:nvSpPr>
      <xdr:spPr>
        <a:xfrm>
          <a:off x="6038850" y="7655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242</xdr:row>
      <xdr:rowOff>0</xdr:rowOff>
    </xdr:from>
    <xdr:ext cx="85725" cy="238125"/>
    <xdr:sp>
      <xdr:nvSpPr>
        <xdr:cNvPr id="256" name="TextBox 259"/>
        <xdr:cNvSpPr txBox="1">
          <a:spLocks noChangeArrowheads="1"/>
        </xdr:cNvSpPr>
      </xdr:nvSpPr>
      <xdr:spPr>
        <a:xfrm>
          <a:off x="6038850" y="7655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242</xdr:row>
      <xdr:rowOff>0</xdr:rowOff>
    </xdr:from>
    <xdr:ext cx="85725" cy="238125"/>
    <xdr:sp>
      <xdr:nvSpPr>
        <xdr:cNvPr id="257" name="TextBox 260"/>
        <xdr:cNvSpPr txBox="1">
          <a:spLocks noChangeArrowheads="1"/>
        </xdr:cNvSpPr>
      </xdr:nvSpPr>
      <xdr:spPr>
        <a:xfrm>
          <a:off x="6038850" y="7655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242</xdr:row>
      <xdr:rowOff>0</xdr:rowOff>
    </xdr:from>
    <xdr:ext cx="85725" cy="238125"/>
    <xdr:sp>
      <xdr:nvSpPr>
        <xdr:cNvPr id="258" name="TextBox 261"/>
        <xdr:cNvSpPr txBox="1">
          <a:spLocks noChangeArrowheads="1"/>
        </xdr:cNvSpPr>
      </xdr:nvSpPr>
      <xdr:spPr>
        <a:xfrm>
          <a:off x="6038850" y="7655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242</xdr:row>
      <xdr:rowOff>0</xdr:rowOff>
    </xdr:from>
    <xdr:ext cx="85725" cy="238125"/>
    <xdr:sp>
      <xdr:nvSpPr>
        <xdr:cNvPr id="259" name="TextBox 262"/>
        <xdr:cNvSpPr txBox="1">
          <a:spLocks noChangeArrowheads="1"/>
        </xdr:cNvSpPr>
      </xdr:nvSpPr>
      <xdr:spPr>
        <a:xfrm>
          <a:off x="6038850" y="7655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242</xdr:row>
      <xdr:rowOff>0</xdr:rowOff>
    </xdr:from>
    <xdr:ext cx="85725" cy="238125"/>
    <xdr:sp>
      <xdr:nvSpPr>
        <xdr:cNvPr id="260" name="TextBox 263"/>
        <xdr:cNvSpPr txBox="1">
          <a:spLocks noChangeArrowheads="1"/>
        </xdr:cNvSpPr>
      </xdr:nvSpPr>
      <xdr:spPr>
        <a:xfrm>
          <a:off x="6038850" y="7655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242</xdr:row>
      <xdr:rowOff>0</xdr:rowOff>
    </xdr:from>
    <xdr:ext cx="85725" cy="238125"/>
    <xdr:sp>
      <xdr:nvSpPr>
        <xdr:cNvPr id="261" name="TextBox 264"/>
        <xdr:cNvSpPr txBox="1">
          <a:spLocks noChangeArrowheads="1"/>
        </xdr:cNvSpPr>
      </xdr:nvSpPr>
      <xdr:spPr>
        <a:xfrm>
          <a:off x="6038850" y="7655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242</xdr:row>
      <xdr:rowOff>0</xdr:rowOff>
    </xdr:from>
    <xdr:ext cx="85725" cy="238125"/>
    <xdr:sp>
      <xdr:nvSpPr>
        <xdr:cNvPr id="262" name="TextBox 265"/>
        <xdr:cNvSpPr txBox="1">
          <a:spLocks noChangeArrowheads="1"/>
        </xdr:cNvSpPr>
      </xdr:nvSpPr>
      <xdr:spPr>
        <a:xfrm>
          <a:off x="6038850" y="7655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85725" cy="238125"/>
    <xdr:sp>
      <xdr:nvSpPr>
        <xdr:cNvPr id="263" name="TextBox 266"/>
        <xdr:cNvSpPr txBox="1">
          <a:spLocks noChangeArrowheads="1"/>
        </xdr:cNvSpPr>
      </xdr:nvSpPr>
      <xdr:spPr>
        <a:xfrm>
          <a:off x="6038850"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85725" cy="238125"/>
    <xdr:sp>
      <xdr:nvSpPr>
        <xdr:cNvPr id="264" name="TextBox 267"/>
        <xdr:cNvSpPr txBox="1">
          <a:spLocks noChangeArrowheads="1"/>
        </xdr:cNvSpPr>
      </xdr:nvSpPr>
      <xdr:spPr>
        <a:xfrm>
          <a:off x="6038850"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85725" cy="238125"/>
    <xdr:sp>
      <xdr:nvSpPr>
        <xdr:cNvPr id="265" name="TextBox 268"/>
        <xdr:cNvSpPr txBox="1">
          <a:spLocks noChangeArrowheads="1"/>
        </xdr:cNvSpPr>
      </xdr:nvSpPr>
      <xdr:spPr>
        <a:xfrm>
          <a:off x="6038850"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85725" cy="238125"/>
    <xdr:sp>
      <xdr:nvSpPr>
        <xdr:cNvPr id="266" name="TextBox 269"/>
        <xdr:cNvSpPr txBox="1">
          <a:spLocks noChangeArrowheads="1"/>
        </xdr:cNvSpPr>
      </xdr:nvSpPr>
      <xdr:spPr>
        <a:xfrm>
          <a:off x="6038850"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85725" cy="238125"/>
    <xdr:sp>
      <xdr:nvSpPr>
        <xdr:cNvPr id="267" name="TextBox 270"/>
        <xdr:cNvSpPr txBox="1">
          <a:spLocks noChangeArrowheads="1"/>
        </xdr:cNvSpPr>
      </xdr:nvSpPr>
      <xdr:spPr>
        <a:xfrm>
          <a:off x="6038850"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85725" cy="238125"/>
    <xdr:sp>
      <xdr:nvSpPr>
        <xdr:cNvPr id="268" name="TextBox 271"/>
        <xdr:cNvSpPr txBox="1">
          <a:spLocks noChangeArrowheads="1"/>
        </xdr:cNvSpPr>
      </xdr:nvSpPr>
      <xdr:spPr>
        <a:xfrm>
          <a:off x="6038850"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85725" cy="238125"/>
    <xdr:sp>
      <xdr:nvSpPr>
        <xdr:cNvPr id="269" name="TextBox 272"/>
        <xdr:cNvSpPr txBox="1">
          <a:spLocks noChangeArrowheads="1"/>
        </xdr:cNvSpPr>
      </xdr:nvSpPr>
      <xdr:spPr>
        <a:xfrm>
          <a:off x="6038850"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85725" cy="238125"/>
    <xdr:sp>
      <xdr:nvSpPr>
        <xdr:cNvPr id="270" name="TextBox 273"/>
        <xdr:cNvSpPr txBox="1">
          <a:spLocks noChangeArrowheads="1"/>
        </xdr:cNvSpPr>
      </xdr:nvSpPr>
      <xdr:spPr>
        <a:xfrm>
          <a:off x="6038850"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85725" cy="238125"/>
    <xdr:sp>
      <xdr:nvSpPr>
        <xdr:cNvPr id="271" name="TextBox 274"/>
        <xdr:cNvSpPr txBox="1">
          <a:spLocks noChangeArrowheads="1"/>
        </xdr:cNvSpPr>
      </xdr:nvSpPr>
      <xdr:spPr>
        <a:xfrm>
          <a:off x="6038850"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85725" cy="238125"/>
    <xdr:sp>
      <xdr:nvSpPr>
        <xdr:cNvPr id="272" name="TextBox 275"/>
        <xdr:cNvSpPr txBox="1">
          <a:spLocks noChangeArrowheads="1"/>
        </xdr:cNvSpPr>
      </xdr:nvSpPr>
      <xdr:spPr>
        <a:xfrm>
          <a:off x="6038850"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85725" cy="238125"/>
    <xdr:sp>
      <xdr:nvSpPr>
        <xdr:cNvPr id="273" name="TextBox 276"/>
        <xdr:cNvSpPr txBox="1">
          <a:spLocks noChangeArrowheads="1"/>
        </xdr:cNvSpPr>
      </xdr:nvSpPr>
      <xdr:spPr>
        <a:xfrm>
          <a:off x="6038850"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85725" cy="238125"/>
    <xdr:sp>
      <xdr:nvSpPr>
        <xdr:cNvPr id="274" name="TextBox 277"/>
        <xdr:cNvSpPr txBox="1">
          <a:spLocks noChangeArrowheads="1"/>
        </xdr:cNvSpPr>
      </xdr:nvSpPr>
      <xdr:spPr>
        <a:xfrm>
          <a:off x="6038850"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85725" cy="238125"/>
    <xdr:sp>
      <xdr:nvSpPr>
        <xdr:cNvPr id="275" name="TextBox 278"/>
        <xdr:cNvSpPr txBox="1">
          <a:spLocks noChangeArrowheads="1"/>
        </xdr:cNvSpPr>
      </xdr:nvSpPr>
      <xdr:spPr>
        <a:xfrm>
          <a:off x="6038850"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85725" cy="238125"/>
    <xdr:sp>
      <xdr:nvSpPr>
        <xdr:cNvPr id="276" name="TextBox 279"/>
        <xdr:cNvSpPr txBox="1">
          <a:spLocks noChangeArrowheads="1"/>
        </xdr:cNvSpPr>
      </xdr:nvSpPr>
      <xdr:spPr>
        <a:xfrm>
          <a:off x="6038850"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85725" cy="238125"/>
    <xdr:sp>
      <xdr:nvSpPr>
        <xdr:cNvPr id="277" name="TextBox 280"/>
        <xdr:cNvSpPr txBox="1">
          <a:spLocks noChangeArrowheads="1"/>
        </xdr:cNvSpPr>
      </xdr:nvSpPr>
      <xdr:spPr>
        <a:xfrm>
          <a:off x="6038850"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85725" cy="238125"/>
    <xdr:sp>
      <xdr:nvSpPr>
        <xdr:cNvPr id="278" name="TextBox 281"/>
        <xdr:cNvSpPr txBox="1">
          <a:spLocks noChangeArrowheads="1"/>
        </xdr:cNvSpPr>
      </xdr:nvSpPr>
      <xdr:spPr>
        <a:xfrm>
          <a:off x="6038850"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85725" cy="238125"/>
    <xdr:sp>
      <xdr:nvSpPr>
        <xdr:cNvPr id="279" name="TextBox 282"/>
        <xdr:cNvSpPr txBox="1">
          <a:spLocks noChangeArrowheads="1"/>
        </xdr:cNvSpPr>
      </xdr:nvSpPr>
      <xdr:spPr>
        <a:xfrm>
          <a:off x="6038850"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85725" cy="238125"/>
    <xdr:sp>
      <xdr:nvSpPr>
        <xdr:cNvPr id="280" name="TextBox 283"/>
        <xdr:cNvSpPr txBox="1">
          <a:spLocks noChangeArrowheads="1"/>
        </xdr:cNvSpPr>
      </xdr:nvSpPr>
      <xdr:spPr>
        <a:xfrm>
          <a:off x="6038850"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85725" cy="238125"/>
    <xdr:sp>
      <xdr:nvSpPr>
        <xdr:cNvPr id="281" name="TextBox 284"/>
        <xdr:cNvSpPr txBox="1">
          <a:spLocks noChangeArrowheads="1"/>
        </xdr:cNvSpPr>
      </xdr:nvSpPr>
      <xdr:spPr>
        <a:xfrm>
          <a:off x="6038850"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85725" cy="238125"/>
    <xdr:sp>
      <xdr:nvSpPr>
        <xdr:cNvPr id="282" name="TextBox 285"/>
        <xdr:cNvSpPr txBox="1">
          <a:spLocks noChangeArrowheads="1"/>
        </xdr:cNvSpPr>
      </xdr:nvSpPr>
      <xdr:spPr>
        <a:xfrm>
          <a:off x="6038850"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85725" cy="238125"/>
    <xdr:sp>
      <xdr:nvSpPr>
        <xdr:cNvPr id="283" name="TextBox 286"/>
        <xdr:cNvSpPr txBox="1">
          <a:spLocks noChangeArrowheads="1"/>
        </xdr:cNvSpPr>
      </xdr:nvSpPr>
      <xdr:spPr>
        <a:xfrm>
          <a:off x="6038850"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85725" cy="238125"/>
    <xdr:sp>
      <xdr:nvSpPr>
        <xdr:cNvPr id="284" name="TextBox 287"/>
        <xdr:cNvSpPr txBox="1">
          <a:spLocks noChangeArrowheads="1"/>
        </xdr:cNvSpPr>
      </xdr:nvSpPr>
      <xdr:spPr>
        <a:xfrm>
          <a:off x="6038850"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85725" cy="238125"/>
    <xdr:sp>
      <xdr:nvSpPr>
        <xdr:cNvPr id="285" name="TextBox 288"/>
        <xdr:cNvSpPr txBox="1">
          <a:spLocks noChangeArrowheads="1"/>
        </xdr:cNvSpPr>
      </xdr:nvSpPr>
      <xdr:spPr>
        <a:xfrm>
          <a:off x="6038850"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85725" cy="238125"/>
    <xdr:sp>
      <xdr:nvSpPr>
        <xdr:cNvPr id="286" name="TextBox 289"/>
        <xdr:cNvSpPr txBox="1">
          <a:spLocks noChangeArrowheads="1"/>
        </xdr:cNvSpPr>
      </xdr:nvSpPr>
      <xdr:spPr>
        <a:xfrm>
          <a:off x="6038850" y="7702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85725" cy="238125"/>
    <xdr:sp>
      <xdr:nvSpPr>
        <xdr:cNvPr id="287" name="TextBox 290"/>
        <xdr:cNvSpPr txBox="1">
          <a:spLocks noChangeArrowheads="1"/>
        </xdr:cNvSpPr>
      </xdr:nvSpPr>
      <xdr:spPr>
        <a:xfrm>
          <a:off x="6038850"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85725" cy="238125"/>
    <xdr:sp>
      <xdr:nvSpPr>
        <xdr:cNvPr id="288" name="TextBox 291"/>
        <xdr:cNvSpPr txBox="1">
          <a:spLocks noChangeArrowheads="1"/>
        </xdr:cNvSpPr>
      </xdr:nvSpPr>
      <xdr:spPr>
        <a:xfrm>
          <a:off x="6038850"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85725" cy="238125"/>
    <xdr:sp>
      <xdr:nvSpPr>
        <xdr:cNvPr id="289" name="TextBox 292"/>
        <xdr:cNvSpPr txBox="1">
          <a:spLocks noChangeArrowheads="1"/>
        </xdr:cNvSpPr>
      </xdr:nvSpPr>
      <xdr:spPr>
        <a:xfrm>
          <a:off x="6038850"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85725" cy="238125"/>
    <xdr:sp>
      <xdr:nvSpPr>
        <xdr:cNvPr id="290" name="TextBox 293"/>
        <xdr:cNvSpPr txBox="1">
          <a:spLocks noChangeArrowheads="1"/>
        </xdr:cNvSpPr>
      </xdr:nvSpPr>
      <xdr:spPr>
        <a:xfrm>
          <a:off x="6038850"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85725" cy="238125"/>
    <xdr:sp>
      <xdr:nvSpPr>
        <xdr:cNvPr id="291" name="TextBox 294"/>
        <xdr:cNvSpPr txBox="1">
          <a:spLocks noChangeArrowheads="1"/>
        </xdr:cNvSpPr>
      </xdr:nvSpPr>
      <xdr:spPr>
        <a:xfrm>
          <a:off x="6038850"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85725" cy="238125"/>
    <xdr:sp>
      <xdr:nvSpPr>
        <xdr:cNvPr id="292" name="TextBox 295"/>
        <xdr:cNvSpPr txBox="1">
          <a:spLocks noChangeArrowheads="1"/>
        </xdr:cNvSpPr>
      </xdr:nvSpPr>
      <xdr:spPr>
        <a:xfrm>
          <a:off x="6038850"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85725" cy="238125"/>
    <xdr:sp>
      <xdr:nvSpPr>
        <xdr:cNvPr id="293" name="TextBox 296"/>
        <xdr:cNvSpPr txBox="1">
          <a:spLocks noChangeArrowheads="1"/>
        </xdr:cNvSpPr>
      </xdr:nvSpPr>
      <xdr:spPr>
        <a:xfrm>
          <a:off x="6038850"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85725" cy="238125"/>
    <xdr:sp>
      <xdr:nvSpPr>
        <xdr:cNvPr id="294" name="TextBox 297"/>
        <xdr:cNvSpPr txBox="1">
          <a:spLocks noChangeArrowheads="1"/>
        </xdr:cNvSpPr>
      </xdr:nvSpPr>
      <xdr:spPr>
        <a:xfrm>
          <a:off x="6038850" y="77504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95" name="TextBox 29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96" name="TextBox 29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97" name="TextBox 30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98" name="TextBox 30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299" name="TextBox 30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300" name="TextBox 30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301" name="TextBox 30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302" name="TextBox 30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303" name="TextBox 30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304" name="TextBox 30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305" name="TextBox 30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306" name="TextBox 30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307" name="TextBox 31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308" name="TextBox 31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309" name="TextBox 31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310" name="TextBox 31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311" name="TextBox 31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312" name="TextBox 31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313" name="TextBox 31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314" name="TextBox 31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315" name="TextBox 31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316" name="TextBox 31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317" name="TextBox 32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318" name="TextBox 32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19" name="TextBox 322"/>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20" name="TextBox 323"/>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21" name="TextBox 324"/>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22" name="TextBox 325"/>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23" name="TextBox 326"/>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24" name="TextBox 327"/>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25" name="TextBox 328"/>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419100</xdr:colOff>
      <xdr:row>304</xdr:row>
      <xdr:rowOff>0</xdr:rowOff>
    </xdr:from>
    <xdr:ext cx="85725" cy="228600"/>
    <xdr:sp>
      <xdr:nvSpPr>
        <xdr:cNvPr id="326" name="TextBox 329"/>
        <xdr:cNvSpPr txBox="1">
          <a:spLocks noChangeArrowheads="1"/>
        </xdr:cNvSpPr>
      </xdr:nvSpPr>
      <xdr:spPr>
        <a:xfrm>
          <a:off x="5886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27" name="TextBox 330"/>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28" name="TextBox 331"/>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29" name="TextBox 332"/>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30" name="TextBox 333"/>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31" name="TextBox 334"/>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32" name="TextBox 335"/>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33" name="TextBox 336"/>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34" name="TextBox 337"/>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35" name="TextBox 338"/>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36" name="TextBox 339"/>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37" name="TextBox 340"/>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38" name="TextBox 341"/>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39" name="TextBox 342"/>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40" name="TextBox 343"/>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41" name="TextBox 344"/>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42" name="TextBox 345"/>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43" name="TextBox 346"/>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44" name="TextBox 347"/>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45" name="TextBox 348"/>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46" name="TextBox 349"/>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47" name="TextBox 350"/>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48" name="TextBox 351"/>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49" name="TextBox 352"/>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304</xdr:row>
      <xdr:rowOff>0</xdr:rowOff>
    </xdr:from>
    <xdr:ext cx="85725" cy="228600"/>
    <xdr:sp>
      <xdr:nvSpPr>
        <xdr:cNvPr id="350" name="TextBox 353"/>
        <xdr:cNvSpPr txBox="1">
          <a:spLocks noChangeArrowheads="1"/>
        </xdr:cNvSpPr>
      </xdr:nvSpPr>
      <xdr:spPr>
        <a:xfrm>
          <a:off x="60388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238</xdr:row>
      <xdr:rowOff>0</xdr:rowOff>
    </xdr:from>
    <xdr:ext cx="85725" cy="238125"/>
    <xdr:sp>
      <xdr:nvSpPr>
        <xdr:cNvPr id="351" name="TextBox 354"/>
        <xdr:cNvSpPr txBox="1">
          <a:spLocks noChangeArrowheads="1"/>
        </xdr:cNvSpPr>
      </xdr:nvSpPr>
      <xdr:spPr>
        <a:xfrm>
          <a:off x="8172450"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238</xdr:row>
      <xdr:rowOff>0</xdr:rowOff>
    </xdr:from>
    <xdr:ext cx="85725" cy="238125"/>
    <xdr:sp>
      <xdr:nvSpPr>
        <xdr:cNvPr id="352" name="TextBox 355"/>
        <xdr:cNvSpPr txBox="1">
          <a:spLocks noChangeArrowheads="1"/>
        </xdr:cNvSpPr>
      </xdr:nvSpPr>
      <xdr:spPr>
        <a:xfrm>
          <a:off x="8172450"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238</xdr:row>
      <xdr:rowOff>0</xdr:rowOff>
    </xdr:from>
    <xdr:ext cx="85725" cy="238125"/>
    <xdr:sp>
      <xdr:nvSpPr>
        <xdr:cNvPr id="353" name="TextBox 356"/>
        <xdr:cNvSpPr txBox="1">
          <a:spLocks noChangeArrowheads="1"/>
        </xdr:cNvSpPr>
      </xdr:nvSpPr>
      <xdr:spPr>
        <a:xfrm>
          <a:off x="8172450"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238</xdr:row>
      <xdr:rowOff>0</xdr:rowOff>
    </xdr:from>
    <xdr:ext cx="85725" cy="238125"/>
    <xdr:sp>
      <xdr:nvSpPr>
        <xdr:cNvPr id="354" name="TextBox 357"/>
        <xdr:cNvSpPr txBox="1">
          <a:spLocks noChangeArrowheads="1"/>
        </xdr:cNvSpPr>
      </xdr:nvSpPr>
      <xdr:spPr>
        <a:xfrm>
          <a:off x="8172450"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238</xdr:row>
      <xdr:rowOff>0</xdr:rowOff>
    </xdr:from>
    <xdr:ext cx="85725" cy="238125"/>
    <xdr:sp>
      <xdr:nvSpPr>
        <xdr:cNvPr id="355" name="TextBox 358"/>
        <xdr:cNvSpPr txBox="1">
          <a:spLocks noChangeArrowheads="1"/>
        </xdr:cNvSpPr>
      </xdr:nvSpPr>
      <xdr:spPr>
        <a:xfrm>
          <a:off x="8172450"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238</xdr:row>
      <xdr:rowOff>0</xdr:rowOff>
    </xdr:from>
    <xdr:ext cx="85725" cy="238125"/>
    <xdr:sp>
      <xdr:nvSpPr>
        <xdr:cNvPr id="356" name="TextBox 359"/>
        <xdr:cNvSpPr txBox="1">
          <a:spLocks noChangeArrowheads="1"/>
        </xdr:cNvSpPr>
      </xdr:nvSpPr>
      <xdr:spPr>
        <a:xfrm>
          <a:off x="8172450"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238</xdr:row>
      <xdr:rowOff>0</xdr:rowOff>
    </xdr:from>
    <xdr:ext cx="85725" cy="238125"/>
    <xdr:sp>
      <xdr:nvSpPr>
        <xdr:cNvPr id="357" name="TextBox 360"/>
        <xdr:cNvSpPr txBox="1">
          <a:spLocks noChangeArrowheads="1"/>
        </xdr:cNvSpPr>
      </xdr:nvSpPr>
      <xdr:spPr>
        <a:xfrm>
          <a:off x="8172450"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238</xdr:row>
      <xdr:rowOff>0</xdr:rowOff>
    </xdr:from>
    <xdr:ext cx="85725" cy="238125"/>
    <xdr:sp>
      <xdr:nvSpPr>
        <xdr:cNvPr id="358" name="TextBox 361"/>
        <xdr:cNvSpPr txBox="1">
          <a:spLocks noChangeArrowheads="1"/>
        </xdr:cNvSpPr>
      </xdr:nvSpPr>
      <xdr:spPr>
        <a:xfrm>
          <a:off x="8172450" y="74647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240</xdr:row>
      <xdr:rowOff>0</xdr:rowOff>
    </xdr:from>
    <xdr:ext cx="85725" cy="238125"/>
    <xdr:sp>
      <xdr:nvSpPr>
        <xdr:cNvPr id="359" name="TextBox 362"/>
        <xdr:cNvSpPr txBox="1">
          <a:spLocks noChangeArrowheads="1"/>
        </xdr:cNvSpPr>
      </xdr:nvSpPr>
      <xdr:spPr>
        <a:xfrm>
          <a:off x="8172450" y="75599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240</xdr:row>
      <xdr:rowOff>0</xdr:rowOff>
    </xdr:from>
    <xdr:ext cx="85725" cy="238125"/>
    <xdr:sp>
      <xdr:nvSpPr>
        <xdr:cNvPr id="360" name="TextBox 363"/>
        <xdr:cNvSpPr txBox="1">
          <a:spLocks noChangeArrowheads="1"/>
        </xdr:cNvSpPr>
      </xdr:nvSpPr>
      <xdr:spPr>
        <a:xfrm>
          <a:off x="8172450" y="75599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240</xdr:row>
      <xdr:rowOff>0</xdr:rowOff>
    </xdr:from>
    <xdr:ext cx="85725" cy="238125"/>
    <xdr:sp>
      <xdr:nvSpPr>
        <xdr:cNvPr id="361" name="TextBox 364"/>
        <xdr:cNvSpPr txBox="1">
          <a:spLocks noChangeArrowheads="1"/>
        </xdr:cNvSpPr>
      </xdr:nvSpPr>
      <xdr:spPr>
        <a:xfrm>
          <a:off x="8172450" y="75599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240</xdr:row>
      <xdr:rowOff>0</xdr:rowOff>
    </xdr:from>
    <xdr:ext cx="85725" cy="238125"/>
    <xdr:sp>
      <xdr:nvSpPr>
        <xdr:cNvPr id="362" name="TextBox 365"/>
        <xdr:cNvSpPr txBox="1">
          <a:spLocks noChangeArrowheads="1"/>
        </xdr:cNvSpPr>
      </xdr:nvSpPr>
      <xdr:spPr>
        <a:xfrm>
          <a:off x="8172450" y="75599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240</xdr:row>
      <xdr:rowOff>0</xdr:rowOff>
    </xdr:from>
    <xdr:ext cx="85725" cy="238125"/>
    <xdr:sp>
      <xdr:nvSpPr>
        <xdr:cNvPr id="363" name="TextBox 366"/>
        <xdr:cNvSpPr txBox="1">
          <a:spLocks noChangeArrowheads="1"/>
        </xdr:cNvSpPr>
      </xdr:nvSpPr>
      <xdr:spPr>
        <a:xfrm>
          <a:off x="8172450" y="75599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240</xdr:row>
      <xdr:rowOff>0</xdr:rowOff>
    </xdr:from>
    <xdr:ext cx="85725" cy="238125"/>
    <xdr:sp>
      <xdr:nvSpPr>
        <xdr:cNvPr id="364" name="TextBox 367"/>
        <xdr:cNvSpPr txBox="1">
          <a:spLocks noChangeArrowheads="1"/>
        </xdr:cNvSpPr>
      </xdr:nvSpPr>
      <xdr:spPr>
        <a:xfrm>
          <a:off x="8172450" y="75599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240</xdr:row>
      <xdr:rowOff>0</xdr:rowOff>
    </xdr:from>
    <xdr:ext cx="85725" cy="238125"/>
    <xdr:sp>
      <xdr:nvSpPr>
        <xdr:cNvPr id="365" name="TextBox 368"/>
        <xdr:cNvSpPr txBox="1">
          <a:spLocks noChangeArrowheads="1"/>
        </xdr:cNvSpPr>
      </xdr:nvSpPr>
      <xdr:spPr>
        <a:xfrm>
          <a:off x="8172450" y="75599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240</xdr:row>
      <xdr:rowOff>0</xdr:rowOff>
    </xdr:from>
    <xdr:ext cx="85725" cy="238125"/>
    <xdr:sp>
      <xdr:nvSpPr>
        <xdr:cNvPr id="366" name="TextBox 369"/>
        <xdr:cNvSpPr txBox="1">
          <a:spLocks noChangeArrowheads="1"/>
        </xdr:cNvSpPr>
      </xdr:nvSpPr>
      <xdr:spPr>
        <a:xfrm>
          <a:off x="8172450" y="755999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367" name="TextBox 370"/>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368" name="TextBox 371"/>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369" name="TextBox 372"/>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370" name="TextBox 373"/>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371" name="TextBox 374"/>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372" name="TextBox 375"/>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373" name="TextBox 376"/>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304</xdr:row>
      <xdr:rowOff>0</xdr:rowOff>
    </xdr:from>
    <xdr:ext cx="85725" cy="228600"/>
    <xdr:sp>
      <xdr:nvSpPr>
        <xdr:cNvPr id="374" name="TextBox 377"/>
        <xdr:cNvSpPr txBox="1">
          <a:spLocks noChangeArrowheads="1"/>
        </xdr:cNvSpPr>
      </xdr:nvSpPr>
      <xdr:spPr>
        <a:xfrm>
          <a:off x="47053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75" name="TextBox 378"/>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76" name="TextBox 379"/>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77" name="TextBox 380"/>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78" name="TextBox 381"/>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79" name="TextBox 382"/>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80" name="TextBox 383"/>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81" name="TextBox 384"/>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82" name="TextBox 385"/>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83" name="TextBox 386"/>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84" name="TextBox 387"/>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85" name="TextBox 388"/>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86" name="TextBox 389"/>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87" name="TextBox 390"/>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88" name="TextBox 391"/>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89" name="TextBox 392"/>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90" name="TextBox 393"/>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91" name="TextBox 394"/>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92" name="TextBox 395"/>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93" name="TextBox 396"/>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94" name="TextBox 397"/>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95" name="TextBox 398"/>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96" name="TextBox 399"/>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97" name="TextBox 400"/>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98" name="TextBox 401"/>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399" name="TextBox 402"/>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400" name="TextBox 403"/>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401" name="TextBox 404"/>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402" name="TextBox 405"/>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403" name="TextBox 406"/>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404" name="TextBox 407"/>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405" name="TextBox 408"/>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85725" cy="238125"/>
    <xdr:sp>
      <xdr:nvSpPr>
        <xdr:cNvPr id="406" name="TextBox 409"/>
        <xdr:cNvSpPr txBox="1">
          <a:spLocks noChangeArrowheads="1"/>
        </xdr:cNvSpPr>
      </xdr:nvSpPr>
      <xdr:spPr>
        <a:xfrm>
          <a:off x="8172450" y="77981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07" name="TextBox 410"/>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08" name="TextBox 411"/>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09" name="TextBox 412"/>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10" name="TextBox 413"/>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11" name="TextBox 414"/>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12" name="TextBox 415"/>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13" name="TextBox 416"/>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14" name="TextBox 417"/>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15" name="TextBox 418"/>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16" name="TextBox 419"/>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17" name="TextBox 420"/>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18" name="TextBox 421"/>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19" name="TextBox 422"/>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20" name="TextBox 423"/>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21" name="TextBox 424"/>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22" name="TextBox 425"/>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23" name="TextBox 426"/>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24" name="TextBox 427"/>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25" name="TextBox 428"/>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26" name="TextBox 429"/>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27" name="TextBox 430"/>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28" name="TextBox 431"/>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29" name="TextBox 432"/>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30" name="TextBox 433"/>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31" name="TextBox 434"/>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32" name="TextBox 435"/>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33" name="TextBox 436"/>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34" name="TextBox 437"/>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35" name="TextBox 438"/>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36" name="TextBox 439"/>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37" name="TextBox 440"/>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38" name="TextBox 441"/>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39" name="TextBox 442"/>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40" name="TextBox 443"/>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41" name="TextBox 444"/>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42" name="TextBox 445"/>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43" name="TextBox 446"/>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44" name="TextBox 447"/>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45" name="TextBox 448"/>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304</xdr:row>
      <xdr:rowOff>0</xdr:rowOff>
    </xdr:from>
    <xdr:ext cx="85725" cy="228600"/>
    <xdr:sp>
      <xdr:nvSpPr>
        <xdr:cNvPr id="446" name="TextBox 449"/>
        <xdr:cNvSpPr txBox="1">
          <a:spLocks noChangeArrowheads="1"/>
        </xdr:cNvSpPr>
      </xdr:nvSpPr>
      <xdr:spPr>
        <a:xfrm>
          <a:off x="817245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47" name="TextBox 45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48" name="TextBox 45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49" name="TextBox 45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50" name="TextBox 45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51" name="TextBox 45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52" name="TextBox 45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53" name="TextBox 45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54" name="TextBox 45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55" name="TextBox 45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56" name="TextBox 45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57" name="TextBox 46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58" name="TextBox 46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59" name="TextBox 46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60" name="TextBox 46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61" name="TextBox 46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62" name="TextBox 46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63" name="TextBox 46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64" name="TextBox 46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65" name="TextBox 46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66" name="TextBox 46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67" name="TextBox 47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68" name="TextBox 47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69" name="TextBox 47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70" name="TextBox 47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71" name="TextBox 47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72" name="TextBox 47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73" name="TextBox 47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74" name="TextBox 47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75" name="TextBox 47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76" name="TextBox 47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77" name="TextBox 48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78" name="TextBox 48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79" name="TextBox 48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80" name="TextBox 48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81" name="TextBox 48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82" name="TextBox 48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83" name="TextBox 48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84" name="TextBox 48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85" name="TextBox 48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86" name="TextBox 48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87" name="TextBox 49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88" name="TextBox 49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89" name="TextBox 49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90" name="TextBox 49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91" name="TextBox 49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92" name="TextBox 49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93" name="TextBox 49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94" name="TextBox 49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95" name="TextBox 49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96" name="TextBox 49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97" name="TextBox 50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98" name="TextBox 50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499" name="TextBox 50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00" name="TextBox 50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01" name="TextBox 50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02" name="TextBox 50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03" name="TextBox 50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04" name="TextBox 50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05" name="TextBox 50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06" name="TextBox 50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07" name="TextBox 51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08" name="TextBox 51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09" name="TextBox 51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10" name="TextBox 51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11" name="TextBox 51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12" name="TextBox 51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13" name="TextBox 51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14" name="TextBox 51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15" name="TextBox 51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16" name="TextBox 51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17" name="TextBox 52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18" name="TextBox 52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19" name="TextBox 52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20" name="TextBox 52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21" name="TextBox 52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22" name="TextBox 52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23" name="TextBox 52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24" name="TextBox 52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25" name="TextBox 52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26" name="TextBox 52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27" name="TextBox 53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28" name="TextBox 53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29" name="TextBox 53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30" name="TextBox 53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31" name="TextBox 53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32" name="TextBox 53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33" name="TextBox 53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34" name="TextBox 53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35" name="TextBox 53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36" name="TextBox 53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37" name="TextBox 54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38" name="TextBox 54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39" name="TextBox 54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40" name="TextBox 54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41" name="TextBox 54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42" name="TextBox 54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43" name="TextBox 54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44" name="TextBox 54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45" name="TextBox 548"/>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46" name="TextBox 549"/>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47" name="TextBox 55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48" name="TextBox 55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49" name="TextBox 55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550" name="TextBox 55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239</xdr:row>
      <xdr:rowOff>0</xdr:rowOff>
    </xdr:from>
    <xdr:ext cx="85725" cy="238125"/>
    <xdr:sp>
      <xdr:nvSpPr>
        <xdr:cNvPr id="551" name="TextBox 554"/>
        <xdr:cNvSpPr txBox="1">
          <a:spLocks noChangeArrowheads="1"/>
        </xdr:cNvSpPr>
      </xdr:nvSpPr>
      <xdr:spPr>
        <a:xfrm>
          <a:off x="6715125"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239</xdr:row>
      <xdr:rowOff>0</xdr:rowOff>
    </xdr:from>
    <xdr:ext cx="85725" cy="238125"/>
    <xdr:sp>
      <xdr:nvSpPr>
        <xdr:cNvPr id="552" name="TextBox 555"/>
        <xdr:cNvSpPr txBox="1">
          <a:spLocks noChangeArrowheads="1"/>
        </xdr:cNvSpPr>
      </xdr:nvSpPr>
      <xdr:spPr>
        <a:xfrm>
          <a:off x="6715125"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239</xdr:row>
      <xdr:rowOff>0</xdr:rowOff>
    </xdr:from>
    <xdr:ext cx="85725" cy="238125"/>
    <xdr:sp>
      <xdr:nvSpPr>
        <xdr:cNvPr id="553" name="TextBox 556"/>
        <xdr:cNvSpPr txBox="1">
          <a:spLocks noChangeArrowheads="1"/>
        </xdr:cNvSpPr>
      </xdr:nvSpPr>
      <xdr:spPr>
        <a:xfrm>
          <a:off x="6715125"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239</xdr:row>
      <xdr:rowOff>0</xdr:rowOff>
    </xdr:from>
    <xdr:ext cx="85725" cy="238125"/>
    <xdr:sp>
      <xdr:nvSpPr>
        <xdr:cNvPr id="554" name="TextBox 557"/>
        <xdr:cNvSpPr txBox="1">
          <a:spLocks noChangeArrowheads="1"/>
        </xdr:cNvSpPr>
      </xdr:nvSpPr>
      <xdr:spPr>
        <a:xfrm>
          <a:off x="6715125"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239</xdr:row>
      <xdr:rowOff>0</xdr:rowOff>
    </xdr:from>
    <xdr:ext cx="85725" cy="238125"/>
    <xdr:sp>
      <xdr:nvSpPr>
        <xdr:cNvPr id="555" name="TextBox 558"/>
        <xdr:cNvSpPr txBox="1">
          <a:spLocks noChangeArrowheads="1"/>
        </xdr:cNvSpPr>
      </xdr:nvSpPr>
      <xdr:spPr>
        <a:xfrm>
          <a:off x="6715125"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239</xdr:row>
      <xdr:rowOff>0</xdr:rowOff>
    </xdr:from>
    <xdr:ext cx="85725" cy="238125"/>
    <xdr:sp>
      <xdr:nvSpPr>
        <xdr:cNvPr id="556" name="TextBox 559"/>
        <xdr:cNvSpPr txBox="1">
          <a:spLocks noChangeArrowheads="1"/>
        </xdr:cNvSpPr>
      </xdr:nvSpPr>
      <xdr:spPr>
        <a:xfrm>
          <a:off x="6715125"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239</xdr:row>
      <xdr:rowOff>0</xdr:rowOff>
    </xdr:from>
    <xdr:ext cx="85725" cy="238125"/>
    <xdr:sp>
      <xdr:nvSpPr>
        <xdr:cNvPr id="557" name="TextBox 560"/>
        <xdr:cNvSpPr txBox="1">
          <a:spLocks noChangeArrowheads="1"/>
        </xdr:cNvSpPr>
      </xdr:nvSpPr>
      <xdr:spPr>
        <a:xfrm>
          <a:off x="6715125"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239</xdr:row>
      <xdr:rowOff>0</xdr:rowOff>
    </xdr:from>
    <xdr:ext cx="85725" cy="238125"/>
    <xdr:sp>
      <xdr:nvSpPr>
        <xdr:cNvPr id="558" name="TextBox 561"/>
        <xdr:cNvSpPr txBox="1">
          <a:spLocks noChangeArrowheads="1"/>
        </xdr:cNvSpPr>
      </xdr:nvSpPr>
      <xdr:spPr>
        <a:xfrm>
          <a:off x="6715125"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239</xdr:row>
      <xdr:rowOff>0</xdr:rowOff>
    </xdr:from>
    <xdr:ext cx="85725" cy="238125"/>
    <xdr:sp>
      <xdr:nvSpPr>
        <xdr:cNvPr id="559" name="TextBox 562"/>
        <xdr:cNvSpPr txBox="1">
          <a:spLocks noChangeArrowheads="1"/>
        </xdr:cNvSpPr>
      </xdr:nvSpPr>
      <xdr:spPr>
        <a:xfrm>
          <a:off x="60388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239</xdr:row>
      <xdr:rowOff>0</xdr:rowOff>
    </xdr:from>
    <xdr:ext cx="85725" cy="238125"/>
    <xdr:sp>
      <xdr:nvSpPr>
        <xdr:cNvPr id="560" name="TextBox 563"/>
        <xdr:cNvSpPr txBox="1">
          <a:spLocks noChangeArrowheads="1"/>
        </xdr:cNvSpPr>
      </xdr:nvSpPr>
      <xdr:spPr>
        <a:xfrm>
          <a:off x="60388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239</xdr:row>
      <xdr:rowOff>0</xdr:rowOff>
    </xdr:from>
    <xdr:ext cx="85725" cy="238125"/>
    <xdr:sp>
      <xdr:nvSpPr>
        <xdr:cNvPr id="561" name="TextBox 564"/>
        <xdr:cNvSpPr txBox="1">
          <a:spLocks noChangeArrowheads="1"/>
        </xdr:cNvSpPr>
      </xdr:nvSpPr>
      <xdr:spPr>
        <a:xfrm>
          <a:off x="60388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239</xdr:row>
      <xdr:rowOff>0</xdr:rowOff>
    </xdr:from>
    <xdr:ext cx="85725" cy="238125"/>
    <xdr:sp>
      <xdr:nvSpPr>
        <xdr:cNvPr id="562" name="TextBox 565"/>
        <xdr:cNvSpPr txBox="1">
          <a:spLocks noChangeArrowheads="1"/>
        </xdr:cNvSpPr>
      </xdr:nvSpPr>
      <xdr:spPr>
        <a:xfrm>
          <a:off x="60388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239</xdr:row>
      <xdr:rowOff>0</xdr:rowOff>
    </xdr:from>
    <xdr:ext cx="85725" cy="238125"/>
    <xdr:sp>
      <xdr:nvSpPr>
        <xdr:cNvPr id="563" name="TextBox 566"/>
        <xdr:cNvSpPr txBox="1">
          <a:spLocks noChangeArrowheads="1"/>
        </xdr:cNvSpPr>
      </xdr:nvSpPr>
      <xdr:spPr>
        <a:xfrm>
          <a:off x="60388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239</xdr:row>
      <xdr:rowOff>0</xdr:rowOff>
    </xdr:from>
    <xdr:ext cx="85725" cy="238125"/>
    <xdr:sp>
      <xdr:nvSpPr>
        <xdr:cNvPr id="564" name="TextBox 567"/>
        <xdr:cNvSpPr txBox="1">
          <a:spLocks noChangeArrowheads="1"/>
        </xdr:cNvSpPr>
      </xdr:nvSpPr>
      <xdr:spPr>
        <a:xfrm>
          <a:off x="60388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239</xdr:row>
      <xdr:rowOff>0</xdr:rowOff>
    </xdr:from>
    <xdr:ext cx="85725" cy="238125"/>
    <xdr:sp>
      <xdr:nvSpPr>
        <xdr:cNvPr id="565" name="TextBox 568"/>
        <xdr:cNvSpPr txBox="1">
          <a:spLocks noChangeArrowheads="1"/>
        </xdr:cNvSpPr>
      </xdr:nvSpPr>
      <xdr:spPr>
        <a:xfrm>
          <a:off x="60388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571500</xdr:colOff>
      <xdr:row>239</xdr:row>
      <xdr:rowOff>0</xdr:rowOff>
    </xdr:from>
    <xdr:ext cx="85725" cy="238125"/>
    <xdr:sp>
      <xdr:nvSpPr>
        <xdr:cNvPr id="566" name="TextBox 569"/>
        <xdr:cNvSpPr txBox="1">
          <a:spLocks noChangeArrowheads="1"/>
        </xdr:cNvSpPr>
      </xdr:nvSpPr>
      <xdr:spPr>
        <a:xfrm>
          <a:off x="60388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239</xdr:row>
      <xdr:rowOff>0</xdr:rowOff>
    </xdr:from>
    <xdr:ext cx="85725" cy="238125"/>
    <xdr:sp>
      <xdr:nvSpPr>
        <xdr:cNvPr id="567" name="TextBox 570"/>
        <xdr:cNvSpPr txBox="1">
          <a:spLocks noChangeArrowheads="1"/>
        </xdr:cNvSpPr>
      </xdr:nvSpPr>
      <xdr:spPr>
        <a:xfrm>
          <a:off x="81724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239</xdr:row>
      <xdr:rowOff>0</xdr:rowOff>
    </xdr:from>
    <xdr:ext cx="85725" cy="238125"/>
    <xdr:sp>
      <xdr:nvSpPr>
        <xdr:cNvPr id="568" name="TextBox 571"/>
        <xdr:cNvSpPr txBox="1">
          <a:spLocks noChangeArrowheads="1"/>
        </xdr:cNvSpPr>
      </xdr:nvSpPr>
      <xdr:spPr>
        <a:xfrm>
          <a:off x="81724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239</xdr:row>
      <xdr:rowOff>0</xdr:rowOff>
    </xdr:from>
    <xdr:ext cx="85725" cy="238125"/>
    <xdr:sp>
      <xdr:nvSpPr>
        <xdr:cNvPr id="569" name="TextBox 572"/>
        <xdr:cNvSpPr txBox="1">
          <a:spLocks noChangeArrowheads="1"/>
        </xdr:cNvSpPr>
      </xdr:nvSpPr>
      <xdr:spPr>
        <a:xfrm>
          <a:off x="81724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239</xdr:row>
      <xdr:rowOff>0</xdr:rowOff>
    </xdr:from>
    <xdr:ext cx="85725" cy="238125"/>
    <xdr:sp>
      <xdr:nvSpPr>
        <xdr:cNvPr id="570" name="TextBox 573"/>
        <xdr:cNvSpPr txBox="1">
          <a:spLocks noChangeArrowheads="1"/>
        </xdr:cNvSpPr>
      </xdr:nvSpPr>
      <xdr:spPr>
        <a:xfrm>
          <a:off x="81724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239</xdr:row>
      <xdr:rowOff>0</xdr:rowOff>
    </xdr:from>
    <xdr:ext cx="85725" cy="238125"/>
    <xdr:sp>
      <xdr:nvSpPr>
        <xdr:cNvPr id="571" name="TextBox 574"/>
        <xdr:cNvSpPr txBox="1">
          <a:spLocks noChangeArrowheads="1"/>
        </xdr:cNvSpPr>
      </xdr:nvSpPr>
      <xdr:spPr>
        <a:xfrm>
          <a:off x="81724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239</xdr:row>
      <xdr:rowOff>0</xdr:rowOff>
    </xdr:from>
    <xdr:ext cx="85725" cy="238125"/>
    <xdr:sp>
      <xdr:nvSpPr>
        <xdr:cNvPr id="572" name="TextBox 575"/>
        <xdr:cNvSpPr txBox="1">
          <a:spLocks noChangeArrowheads="1"/>
        </xdr:cNvSpPr>
      </xdr:nvSpPr>
      <xdr:spPr>
        <a:xfrm>
          <a:off x="81724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239</xdr:row>
      <xdr:rowOff>0</xdr:rowOff>
    </xdr:from>
    <xdr:ext cx="85725" cy="238125"/>
    <xdr:sp>
      <xdr:nvSpPr>
        <xdr:cNvPr id="573" name="TextBox 576"/>
        <xdr:cNvSpPr txBox="1">
          <a:spLocks noChangeArrowheads="1"/>
        </xdr:cNvSpPr>
      </xdr:nvSpPr>
      <xdr:spPr>
        <a:xfrm>
          <a:off x="81724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239</xdr:row>
      <xdr:rowOff>0</xdr:rowOff>
    </xdr:from>
    <xdr:ext cx="85725" cy="238125"/>
    <xdr:sp>
      <xdr:nvSpPr>
        <xdr:cNvPr id="574" name="TextBox 577"/>
        <xdr:cNvSpPr txBox="1">
          <a:spLocks noChangeArrowheads="1"/>
        </xdr:cNvSpPr>
      </xdr:nvSpPr>
      <xdr:spPr>
        <a:xfrm>
          <a:off x="81724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85725" cy="238125"/>
    <xdr:sp>
      <xdr:nvSpPr>
        <xdr:cNvPr id="575" name="TextBox 586"/>
        <xdr:cNvSpPr txBox="1">
          <a:spLocks noChangeArrowheads="1"/>
        </xdr:cNvSpPr>
      </xdr:nvSpPr>
      <xdr:spPr>
        <a:xfrm>
          <a:off x="8172450" y="76076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85725" cy="238125"/>
    <xdr:sp>
      <xdr:nvSpPr>
        <xdr:cNvPr id="576" name="TextBox 587"/>
        <xdr:cNvSpPr txBox="1">
          <a:spLocks noChangeArrowheads="1"/>
        </xdr:cNvSpPr>
      </xdr:nvSpPr>
      <xdr:spPr>
        <a:xfrm>
          <a:off x="8172450" y="76076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85725" cy="238125"/>
    <xdr:sp>
      <xdr:nvSpPr>
        <xdr:cNvPr id="577" name="TextBox 588"/>
        <xdr:cNvSpPr txBox="1">
          <a:spLocks noChangeArrowheads="1"/>
        </xdr:cNvSpPr>
      </xdr:nvSpPr>
      <xdr:spPr>
        <a:xfrm>
          <a:off x="8172450" y="76076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85725" cy="238125"/>
    <xdr:sp>
      <xdr:nvSpPr>
        <xdr:cNvPr id="578" name="TextBox 589"/>
        <xdr:cNvSpPr txBox="1">
          <a:spLocks noChangeArrowheads="1"/>
        </xdr:cNvSpPr>
      </xdr:nvSpPr>
      <xdr:spPr>
        <a:xfrm>
          <a:off x="8172450" y="76076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85725" cy="238125"/>
    <xdr:sp>
      <xdr:nvSpPr>
        <xdr:cNvPr id="579" name="TextBox 590"/>
        <xdr:cNvSpPr txBox="1">
          <a:spLocks noChangeArrowheads="1"/>
        </xdr:cNvSpPr>
      </xdr:nvSpPr>
      <xdr:spPr>
        <a:xfrm>
          <a:off x="8172450" y="76076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85725" cy="238125"/>
    <xdr:sp>
      <xdr:nvSpPr>
        <xdr:cNvPr id="580" name="TextBox 591"/>
        <xdr:cNvSpPr txBox="1">
          <a:spLocks noChangeArrowheads="1"/>
        </xdr:cNvSpPr>
      </xdr:nvSpPr>
      <xdr:spPr>
        <a:xfrm>
          <a:off x="8172450" y="76076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85725" cy="238125"/>
    <xdr:sp>
      <xdr:nvSpPr>
        <xdr:cNvPr id="581" name="TextBox 592"/>
        <xdr:cNvSpPr txBox="1">
          <a:spLocks noChangeArrowheads="1"/>
        </xdr:cNvSpPr>
      </xdr:nvSpPr>
      <xdr:spPr>
        <a:xfrm>
          <a:off x="8172450" y="76076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85725" cy="238125"/>
    <xdr:sp>
      <xdr:nvSpPr>
        <xdr:cNvPr id="582" name="TextBox 593"/>
        <xdr:cNvSpPr txBox="1">
          <a:spLocks noChangeArrowheads="1"/>
        </xdr:cNvSpPr>
      </xdr:nvSpPr>
      <xdr:spPr>
        <a:xfrm>
          <a:off x="8172450" y="76076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239</xdr:row>
      <xdr:rowOff>0</xdr:rowOff>
    </xdr:from>
    <xdr:ext cx="85725" cy="238125"/>
    <xdr:sp>
      <xdr:nvSpPr>
        <xdr:cNvPr id="583" name="TextBox 594"/>
        <xdr:cNvSpPr txBox="1">
          <a:spLocks noChangeArrowheads="1"/>
        </xdr:cNvSpPr>
      </xdr:nvSpPr>
      <xdr:spPr>
        <a:xfrm>
          <a:off x="81724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239</xdr:row>
      <xdr:rowOff>0</xdr:rowOff>
    </xdr:from>
    <xdr:ext cx="85725" cy="238125"/>
    <xdr:sp>
      <xdr:nvSpPr>
        <xdr:cNvPr id="584" name="TextBox 595"/>
        <xdr:cNvSpPr txBox="1">
          <a:spLocks noChangeArrowheads="1"/>
        </xdr:cNvSpPr>
      </xdr:nvSpPr>
      <xdr:spPr>
        <a:xfrm>
          <a:off x="81724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239</xdr:row>
      <xdr:rowOff>0</xdr:rowOff>
    </xdr:from>
    <xdr:ext cx="85725" cy="238125"/>
    <xdr:sp>
      <xdr:nvSpPr>
        <xdr:cNvPr id="585" name="TextBox 596"/>
        <xdr:cNvSpPr txBox="1">
          <a:spLocks noChangeArrowheads="1"/>
        </xdr:cNvSpPr>
      </xdr:nvSpPr>
      <xdr:spPr>
        <a:xfrm>
          <a:off x="81724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239</xdr:row>
      <xdr:rowOff>0</xdr:rowOff>
    </xdr:from>
    <xdr:ext cx="85725" cy="238125"/>
    <xdr:sp>
      <xdr:nvSpPr>
        <xdr:cNvPr id="586" name="TextBox 597"/>
        <xdr:cNvSpPr txBox="1">
          <a:spLocks noChangeArrowheads="1"/>
        </xdr:cNvSpPr>
      </xdr:nvSpPr>
      <xdr:spPr>
        <a:xfrm>
          <a:off x="81724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239</xdr:row>
      <xdr:rowOff>0</xdr:rowOff>
    </xdr:from>
    <xdr:ext cx="85725" cy="238125"/>
    <xdr:sp>
      <xdr:nvSpPr>
        <xdr:cNvPr id="587" name="TextBox 598"/>
        <xdr:cNvSpPr txBox="1">
          <a:spLocks noChangeArrowheads="1"/>
        </xdr:cNvSpPr>
      </xdr:nvSpPr>
      <xdr:spPr>
        <a:xfrm>
          <a:off x="81724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239</xdr:row>
      <xdr:rowOff>0</xdr:rowOff>
    </xdr:from>
    <xdr:ext cx="85725" cy="238125"/>
    <xdr:sp>
      <xdr:nvSpPr>
        <xdr:cNvPr id="588" name="TextBox 599"/>
        <xdr:cNvSpPr txBox="1">
          <a:spLocks noChangeArrowheads="1"/>
        </xdr:cNvSpPr>
      </xdr:nvSpPr>
      <xdr:spPr>
        <a:xfrm>
          <a:off x="81724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239</xdr:row>
      <xdr:rowOff>0</xdr:rowOff>
    </xdr:from>
    <xdr:ext cx="85725" cy="238125"/>
    <xdr:sp>
      <xdr:nvSpPr>
        <xdr:cNvPr id="589" name="TextBox 600"/>
        <xdr:cNvSpPr txBox="1">
          <a:spLocks noChangeArrowheads="1"/>
        </xdr:cNvSpPr>
      </xdr:nvSpPr>
      <xdr:spPr>
        <a:xfrm>
          <a:off x="81724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239</xdr:row>
      <xdr:rowOff>0</xdr:rowOff>
    </xdr:from>
    <xdr:ext cx="85725" cy="238125"/>
    <xdr:sp>
      <xdr:nvSpPr>
        <xdr:cNvPr id="590" name="TextBox 601"/>
        <xdr:cNvSpPr txBox="1">
          <a:spLocks noChangeArrowheads="1"/>
        </xdr:cNvSpPr>
      </xdr:nvSpPr>
      <xdr:spPr>
        <a:xfrm>
          <a:off x="8172450" y="75123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249</xdr:row>
      <xdr:rowOff>0</xdr:rowOff>
    </xdr:from>
    <xdr:ext cx="85725" cy="238125"/>
    <xdr:sp>
      <xdr:nvSpPr>
        <xdr:cNvPr id="591" name="TextBox 602"/>
        <xdr:cNvSpPr txBox="1">
          <a:spLocks noChangeArrowheads="1"/>
        </xdr:cNvSpPr>
      </xdr:nvSpPr>
      <xdr:spPr>
        <a:xfrm>
          <a:off x="6715125" y="79886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249</xdr:row>
      <xdr:rowOff>0</xdr:rowOff>
    </xdr:from>
    <xdr:ext cx="85725" cy="238125"/>
    <xdr:sp>
      <xdr:nvSpPr>
        <xdr:cNvPr id="592" name="TextBox 603"/>
        <xdr:cNvSpPr txBox="1">
          <a:spLocks noChangeArrowheads="1"/>
        </xdr:cNvSpPr>
      </xdr:nvSpPr>
      <xdr:spPr>
        <a:xfrm>
          <a:off x="6715125" y="79886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249</xdr:row>
      <xdr:rowOff>0</xdr:rowOff>
    </xdr:from>
    <xdr:ext cx="85725" cy="238125"/>
    <xdr:sp>
      <xdr:nvSpPr>
        <xdr:cNvPr id="593" name="TextBox 604"/>
        <xdr:cNvSpPr txBox="1">
          <a:spLocks noChangeArrowheads="1"/>
        </xdr:cNvSpPr>
      </xdr:nvSpPr>
      <xdr:spPr>
        <a:xfrm>
          <a:off x="6715125" y="79886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249</xdr:row>
      <xdr:rowOff>0</xdr:rowOff>
    </xdr:from>
    <xdr:ext cx="85725" cy="238125"/>
    <xdr:sp>
      <xdr:nvSpPr>
        <xdr:cNvPr id="594" name="TextBox 605"/>
        <xdr:cNvSpPr txBox="1">
          <a:spLocks noChangeArrowheads="1"/>
        </xdr:cNvSpPr>
      </xdr:nvSpPr>
      <xdr:spPr>
        <a:xfrm>
          <a:off x="6715125" y="79886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249</xdr:row>
      <xdr:rowOff>0</xdr:rowOff>
    </xdr:from>
    <xdr:ext cx="85725" cy="238125"/>
    <xdr:sp>
      <xdr:nvSpPr>
        <xdr:cNvPr id="595" name="TextBox 606"/>
        <xdr:cNvSpPr txBox="1">
          <a:spLocks noChangeArrowheads="1"/>
        </xdr:cNvSpPr>
      </xdr:nvSpPr>
      <xdr:spPr>
        <a:xfrm>
          <a:off x="6715125" y="79886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249</xdr:row>
      <xdr:rowOff>0</xdr:rowOff>
    </xdr:from>
    <xdr:ext cx="85725" cy="238125"/>
    <xdr:sp>
      <xdr:nvSpPr>
        <xdr:cNvPr id="596" name="TextBox 607"/>
        <xdr:cNvSpPr txBox="1">
          <a:spLocks noChangeArrowheads="1"/>
        </xdr:cNvSpPr>
      </xdr:nvSpPr>
      <xdr:spPr>
        <a:xfrm>
          <a:off x="6715125" y="79886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249</xdr:row>
      <xdr:rowOff>0</xdr:rowOff>
    </xdr:from>
    <xdr:ext cx="85725" cy="238125"/>
    <xdr:sp>
      <xdr:nvSpPr>
        <xdr:cNvPr id="597" name="TextBox 608"/>
        <xdr:cNvSpPr txBox="1">
          <a:spLocks noChangeArrowheads="1"/>
        </xdr:cNvSpPr>
      </xdr:nvSpPr>
      <xdr:spPr>
        <a:xfrm>
          <a:off x="6715125" y="79886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249</xdr:row>
      <xdr:rowOff>0</xdr:rowOff>
    </xdr:from>
    <xdr:ext cx="85725" cy="238125"/>
    <xdr:sp>
      <xdr:nvSpPr>
        <xdr:cNvPr id="598" name="TextBox 609"/>
        <xdr:cNvSpPr txBox="1">
          <a:spLocks noChangeArrowheads="1"/>
        </xdr:cNvSpPr>
      </xdr:nvSpPr>
      <xdr:spPr>
        <a:xfrm>
          <a:off x="6715125" y="798861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250</xdr:row>
      <xdr:rowOff>0</xdr:rowOff>
    </xdr:from>
    <xdr:ext cx="85725" cy="238125"/>
    <xdr:sp>
      <xdr:nvSpPr>
        <xdr:cNvPr id="599" name="TextBox 610"/>
        <xdr:cNvSpPr txBox="1">
          <a:spLocks noChangeArrowheads="1"/>
        </xdr:cNvSpPr>
      </xdr:nvSpPr>
      <xdr:spPr>
        <a:xfrm>
          <a:off x="6715125" y="8036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250</xdr:row>
      <xdr:rowOff>0</xdr:rowOff>
    </xdr:from>
    <xdr:ext cx="85725" cy="238125"/>
    <xdr:sp>
      <xdr:nvSpPr>
        <xdr:cNvPr id="600" name="TextBox 611"/>
        <xdr:cNvSpPr txBox="1">
          <a:spLocks noChangeArrowheads="1"/>
        </xdr:cNvSpPr>
      </xdr:nvSpPr>
      <xdr:spPr>
        <a:xfrm>
          <a:off x="6715125" y="8036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250</xdr:row>
      <xdr:rowOff>0</xdr:rowOff>
    </xdr:from>
    <xdr:ext cx="85725" cy="238125"/>
    <xdr:sp>
      <xdr:nvSpPr>
        <xdr:cNvPr id="601" name="TextBox 612"/>
        <xdr:cNvSpPr txBox="1">
          <a:spLocks noChangeArrowheads="1"/>
        </xdr:cNvSpPr>
      </xdr:nvSpPr>
      <xdr:spPr>
        <a:xfrm>
          <a:off x="6715125" y="8036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250</xdr:row>
      <xdr:rowOff>0</xdr:rowOff>
    </xdr:from>
    <xdr:ext cx="85725" cy="238125"/>
    <xdr:sp>
      <xdr:nvSpPr>
        <xdr:cNvPr id="602" name="TextBox 613"/>
        <xdr:cNvSpPr txBox="1">
          <a:spLocks noChangeArrowheads="1"/>
        </xdr:cNvSpPr>
      </xdr:nvSpPr>
      <xdr:spPr>
        <a:xfrm>
          <a:off x="6715125" y="8036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250</xdr:row>
      <xdr:rowOff>0</xdr:rowOff>
    </xdr:from>
    <xdr:ext cx="85725" cy="238125"/>
    <xdr:sp>
      <xdr:nvSpPr>
        <xdr:cNvPr id="603" name="TextBox 614"/>
        <xdr:cNvSpPr txBox="1">
          <a:spLocks noChangeArrowheads="1"/>
        </xdr:cNvSpPr>
      </xdr:nvSpPr>
      <xdr:spPr>
        <a:xfrm>
          <a:off x="6715125" y="8036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250</xdr:row>
      <xdr:rowOff>0</xdr:rowOff>
    </xdr:from>
    <xdr:ext cx="85725" cy="238125"/>
    <xdr:sp>
      <xdr:nvSpPr>
        <xdr:cNvPr id="604" name="TextBox 615"/>
        <xdr:cNvSpPr txBox="1">
          <a:spLocks noChangeArrowheads="1"/>
        </xdr:cNvSpPr>
      </xdr:nvSpPr>
      <xdr:spPr>
        <a:xfrm>
          <a:off x="6715125" y="8036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250</xdr:row>
      <xdr:rowOff>0</xdr:rowOff>
    </xdr:from>
    <xdr:ext cx="85725" cy="238125"/>
    <xdr:sp>
      <xdr:nvSpPr>
        <xdr:cNvPr id="605" name="TextBox 616"/>
        <xdr:cNvSpPr txBox="1">
          <a:spLocks noChangeArrowheads="1"/>
        </xdr:cNvSpPr>
      </xdr:nvSpPr>
      <xdr:spPr>
        <a:xfrm>
          <a:off x="6715125" y="8036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250</xdr:row>
      <xdr:rowOff>0</xdr:rowOff>
    </xdr:from>
    <xdr:ext cx="85725" cy="238125"/>
    <xdr:sp>
      <xdr:nvSpPr>
        <xdr:cNvPr id="606" name="TextBox 617"/>
        <xdr:cNvSpPr txBox="1">
          <a:spLocks noChangeArrowheads="1"/>
        </xdr:cNvSpPr>
      </xdr:nvSpPr>
      <xdr:spPr>
        <a:xfrm>
          <a:off x="6715125" y="8036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85725" cy="238125"/>
    <xdr:sp>
      <xdr:nvSpPr>
        <xdr:cNvPr id="607" name="TextBox 618"/>
        <xdr:cNvSpPr txBox="1">
          <a:spLocks noChangeArrowheads="1"/>
        </xdr:cNvSpPr>
      </xdr:nvSpPr>
      <xdr:spPr>
        <a:xfrm>
          <a:off x="6715125" y="8083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85725" cy="238125"/>
    <xdr:sp>
      <xdr:nvSpPr>
        <xdr:cNvPr id="608" name="TextBox 619"/>
        <xdr:cNvSpPr txBox="1">
          <a:spLocks noChangeArrowheads="1"/>
        </xdr:cNvSpPr>
      </xdr:nvSpPr>
      <xdr:spPr>
        <a:xfrm>
          <a:off x="6715125" y="8083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85725" cy="238125"/>
    <xdr:sp>
      <xdr:nvSpPr>
        <xdr:cNvPr id="609" name="TextBox 620"/>
        <xdr:cNvSpPr txBox="1">
          <a:spLocks noChangeArrowheads="1"/>
        </xdr:cNvSpPr>
      </xdr:nvSpPr>
      <xdr:spPr>
        <a:xfrm>
          <a:off x="6715125" y="8083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85725" cy="238125"/>
    <xdr:sp>
      <xdr:nvSpPr>
        <xdr:cNvPr id="610" name="TextBox 621"/>
        <xdr:cNvSpPr txBox="1">
          <a:spLocks noChangeArrowheads="1"/>
        </xdr:cNvSpPr>
      </xdr:nvSpPr>
      <xdr:spPr>
        <a:xfrm>
          <a:off x="6715125" y="8083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85725" cy="238125"/>
    <xdr:sp>
      <xdr:nvSpPr>
        <xdr:cNvPr id="611" name="TextBox 622"/>
        <xdr:cNvSpPr txBox="1">
          <a:spLocks noChangeArrowheads="1"/>
        </xdr:cNvSpPr>
      </xdr:nvSpPr>
      <xdr:spPr>
        <a:xfrm>
          <a:off x="6715125" y="8083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85725" cy="238125"/>
    <xdr:sp>
      <xdr:nvSpPr>
        <xdr:cNvPr id="612" name="TextBox 623"/>
        <xdr:cNvSpPr txBox="1">
          <a:spLocks noChangeArrowheads="1"/>
        </xdr:cNvSpPr>
      </xdr:nvSpPr>
      <xdr:spPr>
        <a:xfrm>
          <a:off x="6715125" y="8083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85725" cy="238125"/>
    <xdr:sp>
      <xdr:nvSpPr>
        <xdr:cNvPr id="613" name="TextBox 624"/>
        <xdr:cNvSpPr txBox="1">
          <a:spLocks noChangeArrowheads="1"/>
        </xdr:cNvSpPr>
      </xdr:nvSpPr>
      <xdr:spPr>
        <a:xfrm>
          <a:off x="6715125" y="8083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85725" cy="238125"/>
    <xdr:sp>
      <xdr:nvSpPr>
        <xdr:cNvPr id="614" name="TextBox 625"/>
        <xdr:cNvSpPr txBox="1">
          <a:spLocks noChangeArrowheads="1"/>
        </xdr:cNvSpPr>
      </xdr:nvSpPr>
      <xdr:spPr>
        <a:xfrm>
          <a:off x="6715125" y="8083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250</xdr:row>
      <xdr:rowOff>0</xdr:rowOff>
    </xdr:from>
    <xdr:ext cx="85725" cy="238125"/>
    <xdr:sp>
      <xdr:nvSpPr>
        <xdr:cNvPr id="615" name="TextBox 626"/>
        <xdr:cNvSpPr txBox="1">
          <a:spLocks noChangeArrowheads="1"/>
        </xdr:cNvSpPr>
      </xdr:nvSpPr>
      <xdr:spPr>
        <a:xfrm>
          <a:off x="6715125" y="8036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250</xdr:row>
      <xdr:rowOff>0</xdr:rowOff>
    </xdr:from>
    <xdr:ext cx="85725" cy="238125"/>
    <xdr:sp>
      <xdr:nvSpPr>
        <xdr:cNvPr id="616" name="TextBox 627"/>
        <xdr:cNvSpPr txBox="1">
          <a:spLocks noChangeArrowheads="1"/>
        </xdr:cNvSpPr>
      </xdr:nvSpPr>
      <xdr:spPr>
        <a:xfrm>
          <a:off x="6715125" y="8036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250</xdr:row>
      <xdr:rowOff>0</xdr:rowOff>
    </xdr:from>
    <xdr:ext cx="85725" cy="238125"/>
    <xdr:sp>
      <xdr:nvSpPr>
        <xdr:cNvPr id="617" name="TextBox 628"/>
        <xdr:cNvSpPr txBox="1">
          <a:spLocks noChangeArrowheads="1"/>
        </xdr:cNvSpPr>
      </xdr:nvSpPr>
      <xdr:spPr>
        <a:xfrm>
          <a:off x="6715125" y="8036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250</xdr:row>
      <xdr:rowOff>0</xdr:rowOff>
    </xdr:from>
    <xdr:ext cx="85725" cy="238125"/>
    <xdr:sp>
      <xdr:nvSpPr>
        <xdr:cNvPr id="618" name="TextBox 629"/>
        <xdr:cNvSpPr txBox="1">
          <a:spLocks noChangeArrowheads="1"/>
        </xdr:cNvSpPr>
      </xdr:nvSpPr>
      <xdr:spPr>
        <a:xfrm>
          <a:off x="6715125" y="8036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250</xdr:row>
      <xdr:rowOff>0</xdr:rowOff>
    </xdr:from>
    <xdr:ext cx="85725" cy="238125"/>
    <xdr:sp>
      <xdr:nvSpPr>
        <xdr:cNvPr id="619" name="TextBox 630"/>
        <xdr:cNvSpPr txBox="1">
          <a:spLocks noChangeArrowheads="1"/>
        </xdr:cNvSpPr>
      </xdr:nvSpPr>
      <xdr:spPr>
        <a:xfrm>
          <a:off x="6715125" y="8036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250</xdr:row>
      <xdr:rowOff>0</xdr:rowOff>
    </xdr:from>
    <xdr:ext cx="85725" cy="238125"/>
    <xdr:sp>
      <xdr:nvSpPr>
        <xdr:cNvPr id="620" name="TextBox 631"/>
        <xdr:cNvSpPr txBox="1">
          <a:spLocks noChangeArrowheads="1"/>
        </xdr:cNvSpPr>
      </xdr:nvSpPr>
      <xdr:spPr>
        <a:xfrm>
          <a:off x="6715125" y="8036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250</xdr:row>
      <xdr:rowOff>0</xdr:rowOff>
    </xdr:from>
    <xdr:ext cx="85725" cy="238125"/>
    <xdr:sp>
      <xdr:nvSpPr>
        <xdr:cNvPr id="621" name="TextBox 632"/>
        <xdr:cNvSpPr txBox="1">
          <a:spLocks noChangeArrowheads="1"/>
        </xdr:cNvSpPr>
      </xdr:nvSpPr>
      <xdr:spPr>
        <a:xfrm>
          <a:off x="6715125" y="8036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250</xdr:row>
      <xdr:rowOff>0</xdr:rowOff>
    </xdr:from>
    <xdr:ext cx="85725" cy="238125"/>
    <xdr:sp>
      <xdr:nvSpPr>
        <xdr:cNvPr id="622" name="TextBox 633"/>
        <xdr:cNvSpPr txBox="1">
          <a:spLocks noChangeArrowheads="1"/>
        </xdr:cNvSpPr>
      </xdr:nvSpPr>
      <xdr:spPr>
        <a:xfrm>
          <a:off x="6715125" y="803624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85725" cy="238125"/>
    <xdr:sp>
      <xdr:nvSpPr>
        <xdr:cNvPr id="623" name="TextBox 634"/>
        <xdr:cNvSpPr txBox="1">
          <a:spLocks noChangeArrowheads="1"/>
        </xdr:cNvSpPr>
      </xdr:nvSpPr>
      <xdr:spPr>
        <a:xfrm>
          <a:off x="6715125" y="8083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85725" cy="238125"/>
    <xdr:sp>
      <xdr:nvSpPr>
        <xdr:cNvPr id="624" name="TextBox 635"/>
        <xdr:cNvSpPr txBox="1">
          <a:spLocks noChangeArrowheads="1"/>
        </xdr:cNvSpPr>
      </xdr:nvSpPr>
      <xdr:spPr>
        <a:xfrm>
          <a:off x="6715125" y="8083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85725" cy="238125"/>
    <xdr:sp>
      <xdr:nvSpPr>
        <xdr:cNvPr id="625" name="TextBox 636"/>
        <xdr:cNvSpPr txBox="1">
          <a:spLocks noChangeArrowheads="1"/>
        </xdr:cNvSpPr>
      </xdr:nvSpPr>
      <xdr:spPr>
        <a:xfrm>
          <a:off x="6715125" y="8083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85725" cy="238125"/>
    <xdr:sp>
      <xdr:nvSpPr>
        <xdr:cNvPr id="626" name="TextBox 637"/>
        <xdr:cNvSpPr txBox="1">
          <a:spLocks noChangeArrowheads="1"/>
        </xdr:cNvSpPr>
      </xdr:nvSpPr>
      <xdr:spPr>
        <a:xfrm>
          <a:off x="6715125" y="8083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85725" cy="238125"/>
    <xdr:sp>
      <xdr:nvSpPr>
        <xdr:cNvPr id="627" name="TextBox 638"/>
        <xdr:cNvSpPr txBox="1">
          <a:spLocks noChangeArrowheads="1"/>
        </xdr:cNvSpPr>
      </xdr:nvSpPr>
      <xdr:spPr>
        <a:xfrm>
          <a:off x="6715125" y="8083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85725" cy="238125"/>
    <xdr:sp>
      <xdr:nvSpPr>
        <xdr:cNvPr id="628" name="TextBox 639"/>
        <xdr:cNvSpPr txBox="1">
          <a:spLocks noChangeArrowheads="1"/>
        </xdr:cNvSpPr>
      </xdr:nvSpPr>
      <xdr:spPr>
        <a:xfrm>
          <a:off x="6715125" y="8083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85725" cy="238125"/>
    <xdr:sp>
      <xdr:nvSpPr>
        <xdr:cNvPr id="629" name="TextBox 640"/>
        <xdr:cNvSpPr txBox="1">
          <a:spLocks noChangeArrowheads="1"/>
        </xdr:cNvSpPr>
      </xdr:nvSpPr>
      <xdr:spPr>
        <a:xfrm>
          <a:off x="6715125" y="8083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85725" cy="238125"/>
    <xdr:sp>
      <xdr:nvSpPr>
        <xdr:cNvPr id="630" name="TextBox 641"/>
        <xdr:cNvSpPr txBox="1">
          <a:spLocks noChangeArrowheads="1"/>
        </xdr:cNvSpPr>
      </xdr:nvSpPr>
      <xdr:spPr>
        <a:xfrm>
          <a:off x="6715125" y="808386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257</xdr:row>
      <xdr:rowOff>0</xdr:rowOff>
    </xdr:from>
    <xdr:ext cx="85725" cy="238125"/>
    <xdr:sp>
      <xdr:nvSpPr>
        <xdr:cNvPr id="631" name="TextBox 682"/>
        <xdr:cNvSpPr txBox="1">
          <a:spLocks noChangeArrowheads="1"/>
        </xdr:cNvSpPr>
      </xdr:nvSpPr>
      <xdr:spPr>
        <a:xfrm>
          <a:off x="47053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257</xdr:row>
      <xdr:rowOff>0</xdr:rowOff>
    </xdr:from>
    <xdr:ext cx="85725" cy="238125"/>
    <xdr:sp>
      <xdr:nvSpPr>
        <xdr:cNvPr id="632" name="TextBox 683"/>
        <xdr:cNvSpPr txBox="1">
          <a:spLocks noChangeArrowheads="1"/>
        </xdr:cNvSpPr>
      </xdr:nvSpPr>
      <xdr:spPr>
        <a:xfrm>
          <a:off x="47053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257</xdr:row>
      <xdr:rowOff>0</xdr:rowOff>
    </xdr:from>
    <xdr:ext cx="85725" cy="238125"/>
    <xdr:sp>
      <xdr:nvSpPr>
        <xdr:cNvPr id="633" name="TextBox 684"/>
        <xdr:cNvSpPr txBox="1">
          <a:spLocks noChangeArrowheads="1"/>
        </xdr:cNvSpPr>
      </xdr:nvSpPr>
      <xdr:spPr>
        <a:xfrm>
          <a:off x="47053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257</xdr:row>
      <xdr:rowOff>0</xdr:rowOff>
    </xdr:from>
    <xdr:ext cx="85725" cy="238125"/>
    <xdr:sp>
      <xdr:nvSpPr>
        <xdr:cNvPr id="634" name="TextBox 685"/>
        <xdr:cNvSpPr txBox="1">
          <a:spLocks noChangeArrowheads="1"/>
        </xdr:cNvSpPr>
      </xdr:nvSpPr>
      <xdr:spPr>
        <a:xfrm>
          <a:off x="47053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257</xdr:row>
      <xdr:rowOff>0</xdr:rowOff>
    </xdr:from>
    <xdr:ext cx="85725" cy="238125"/>
    <xdr:sp>
      <xdr:nvSpPr>
        <xdr:cNvPr id="635" name="TextBox 686"/>
        <xdr:cNvSpPr txBox="1">
          <a:spLocks noChangeArrowheads="1"/>
        </xdr:cNvSpPr>
      </xdr:nvSpPr>
      <xdr:spPr>
        <a:xfrm>
          <a:off x="47053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257</xdr:row>
      <xdr:rowOff>0</xdr:rowOff>
    </xdr:from>
    <xdr:ext cx="85725" cy="238125"/>
    <xdr:sp>
      <xdr:nvSpPr>
        <xdr:cNvPr id="636" name="TextBox 687"/>
        <xdr:cNvSpPr txBox="1">
          <a:spLocks noChangeArrowheads="1"/>
        </xdr:cNvSpPr>
      </xdr:nvSpPr>
      <xdr:spPr>
        <a:xfrm>
          <a:off x="47053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257</xdr:row>
      <xdr:rowOff>0</xdr:rowOff>
    </xdr:from>
    <xdr:ext cx="85725" cy="238125"/>
    <xdr:sp>
      <xdr:nvSpPr>
        <xdr:cNvPr id="637" name="TextBox 688"/>
        <xdr:cNvSpPr txBox="1">
          <a:spLocks noChangeArrowheads="1"/>
        </xdr:cNvSpPr>
      </xdr:nvSpPr>
      <xdr:spPr>
        <a:xfrm>
          <a:off x="47053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257</xdr:row>
      <xdr:rowOff>0</xdr:rowOff>
    </xdr:from>
    <xdr:ext cx="85725" cy="238125"/>
    <xdr:sp>
      <xdr:nvSpPr>
        <xdr:cNvPr id="638" name="TextBox 689"/>
        <xdr:cNvSpPr txBox="1">
          <a:spLocks noChangeArrowheads="1"/>
        </xdr:cNvSpPr>
      </xdr:nvSpPr>
      <xdr:spPr>
        <a:xfrm>
          <a:off x="47053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39" name="TextBox 690"/>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40" name="TextBox 691"/>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41" name="TextBox 692"/>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42" name="TextBox 693"/>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43" name="TextBox 694"/>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44" name="TextBox 695"/>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45" name="TextBox 696"/>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46" name="TextBox 697"/>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47" name="TextBox 698"/>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48" name="TextBox 699"/>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49" name="TextBox 700"/>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50" name="TextBox 701"/>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51" name="TextBox 702"/>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52" name="TextBox 703"/>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53" name="TextBox 704"/>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54" name="TextBox 705"/>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55" name="TextBox 706"/>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56" name="TextBox 707"/>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57" name="TextBox 708"/>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58" name="TextBox 709"/>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59" name="TextBox 710"/>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60" name="TextBox 711"/>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61" name="TextBox 712"/>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62" name="TextBox 713"/>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63" name="TextBox 714"/>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64" name="TextBox 715"/>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65" name="TextBox 716"/>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66" name="TextBox 717"/>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67" name="TextBox 718"/>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68" name="TextBox 719"/>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69" name="TextBox 720"/>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257</xdr:row>
      <xdr:rowOff>0</xdr:rowOff>
    </xdr:from>
    <xdr:ext cx="85725" cy="238125"/>
    <xdr:sp>
      <xdr:nvSpPr>
        <xdr:cNvPr id="670" name="TextBox 721"/>
        <xdr:cNvSpPr txBox="1">
          <a:spLocks noChangeArrowheads="1"/>
        </xdr:cNvSpPr>
      </xdr:nvSpPr>
      <xdr:spPr>
        <a:xfrm>
          <a:off x="8172450" y="837533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259</xdr:row>
      <xdr:rowOff>0</xdr:rowOff>
    </xdr:from>
    <xdr:ext cx="85725" cy="238125"/>
    <xdr:sp>
      <xdr:nvSpPr>
        <xdr:cNvPr id="671" name="TextBox 722"/>
        <xdr:cNvSpPr txBox="1">
          <a:spLocks noChangeArrowheads="1"/>
        </xdr:cNvSpPr>
      </xdr:nvSpPr>
      <xdr:spPr>
        <a:xfrm>
          <a:off x="6715125" y="847248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259</xdr:row>
      <xdr:rowOff>0</xdr:rowOff>
    </xdr:from>
    <xdr:ext cx="85725" cy="238125"/>
    <xdr:sp>
      <xdr:nvSpPr>
        <xdr:cNvPr id="672" name="TextBox 723"/>
        <xdr:cNvSpPr txBox="1">
          <a:spLocks noChangeArrowheads="1"/>
        </xdr:cNvSpPr>
      </xdr:nvSpPr>
      <xdr:spPr>
        <a:xfrm>
          <a:off x="6715125" y="847248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259</xdr:row>
      <xdr:rowOff>0</xdr:rowOff>
    </xdr:from>
    <xdr:ext cx="85725" cy="238125"/>
    <xdr:sp>
      <xdr:nvSpPr>
        <xdr:cNvPr id="673" name="TextBox 724"/>
        <xdr:cNvSpPr txBox="1">
          <a:spLocks noChangeArrowheads="1"/>
        </xdr:cNvSpPr>
      </xdr:nvSpPr>
      <xdr:spPr>
        <a:xfrm>
          <a:off x="6715125" y="847248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259</xdr:row>
      <xdr:rowOff>0</xdr:rowOff>
    </xdr:from>
    <xdr:ext cx="85725" cy="238125"/>
    <xdr:sp>
      <xdr:nvSpPr>
        <xdr:cNvPr id="674" name="TextBox 725"/>
        <xdr:cNvSpPr txBox="1">
          <a:spLocks noChangeArrowheads="1"/>
        </xdr:cNvSpPr>
      </xdr:nvSpPr>
      <xdr:spPr>
        <a:xfrm>
          <a:off x="6715125" y="847248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259</xdr:row>
      <xdr:rowOff>0</xdr:rowOff>
    </xdr:from>
    <xdr:ext cx="85725" cy="238125"/>
    <xdr:sp>
      <xdr:nvSpPr>
        <xdr:cNvPr id="675" name="TextBox 726"/>
        <xdr:cNvSpPr txBox="1">
          <a:spLocks noChangeArrowheads="1"/>
        </xdr:cNvSpPr>
      </xdr:nvSpPr>
      <xdr:spPr>
        <a:xfrm>
          <a:off x="6715125" y="847248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259</xdr:row>
      <xdr:rowOff>0</xdr:rowOff>
    </xdr:from>
    <xdr:ext cx="85725" cy="238125"/>
    <xdr:sp>
      <xdr:nvSpPr>
        <xdr:cNvPr id="676" name="TextBox 727"/>
        <xdr:cNvSpPr txBox="1">
          <a:spLocks noChangeArrowheads="1"/>
        </xdr:cNvSpPr>
      </xdr:nvSpPr>
      <xdr:spPr>
        <a:xfrm>
          <a:off x="6715125" y="847248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259</xdr:row>
      <xdr:rowOff>0</xdr:rowOff>
    </xdr:from>
    <xdr:ext cx="85725" cy="238125"/>
    <xdr:sp>
      <xdr:nvSpPr>
        <xdr:cNvPr id="677" name="TextBox 728"/>
        <xdr:cNvSpPr txBox="1">
          <a:spLocks noChangeArrowheads="1"/>
        </xdr:cNvSpPr>
      </xdr:nvSpPr>
      <xdr:spPr>
        <a:xfrm>
          <a:off x="6715125" y="847248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571500</xdr:colOff>
      <xdr:row>259</xdr:row>
      <xdr:rowOff>0</xdr:rowOff>
    </xdr:from>
    <xdr:ext cx="85725" cy="238125"/>
    <xdr:sp>
      <xdr:nvSpPr>
        <xdr:cNvPr id="678" name="TextBox 729"/>
        <xdr:cNvSpPr txBox="1">
          <a:spLocks noChangeArrowheads="1"/>
        </xdr:cNvSpPr>
      </xdr:nvSpPr>
      <xdr:spPr>
        <a:xfrm>
          <a:off x="6715125" y="847248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679" name="TextBox 730"/>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680" name="TextBox 731"/>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681" name="TextBox 732"/>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682" name="TextBox 733"/>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683" name="TextBox 734"/>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684" name="TextBox 735"/>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685" name="TextBox 736"/>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571500</xdr:colOff>
      <xdr:row>304</xdr:row>
      <xdr:rowOff>0</xdr:rowOff>
    </xdr:from>
    <xdr:ext cx="85725" cy="228600"/>
    <xdr:sp>
      <xdr:nvSpPr>
        <xdr:cNvPr id="686" name="TextBox 737"/>
        <xdr:cNvSpPr txBox="1">
          <a:spLocks noChangeArrowheads="1"/>
        </xdr:cNvSpPr>
      </xdr:nvSpPr>
      <xdr:spPr>
        <a:xfrm>
          <a:off x="88392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571500</xdr:colOff>
      <xdr:row>304</xdr:row>
      <xdr:rowOff>0</xdr:rowOff>
    </xdr:from>
    <xdr:ext cx="85725" cy="228600"/>
    <xdr:sp>
      <xdr:nvSpPr>
        <xdr:cNvPr id="687" name="TextBox 738"/>
        <xdr:cNvSpPr txBox="1">
          <a:spLocks noChangeArrowheads="1"/>
        </xdr:cNvSpPr>
      </xdr:nvSpPr>
      <xdr:spPr>
        <a:xfrm>
          <a:off x="95250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571500</xdr:colOff>
      <xdr:row>304</xdr:row>
      <xdr:rowOff>0</xdr:rowOff>
    </xdr:from>
    <xdr:ext cx="85725" cy="228600"/>
    <xdr:sp>
      <xdr:nvSpPr>
        <xdr:cNvPr id="688" name="TextBox 739"/>
        <xdr:cNvSpPr txBox="1">
          <a:spLocks noChangeArrowheads="1"/>
        </xdr:cNvSpPr>
      </xdr:nvSpPr>
      <xdr:spPr>
        <a:xfrm>
          <a:off x="95250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571500</xdr:colOff>
      <xdr:row>304</xdr:row>
      <xdr:rowOff>0</xdr:rowOff>
    </xdr:from>
    <xdr:ext cx="85725" cy="228600"/>
    <xdr:sp>
      <xdr:nvSpPr>
        <xdr:cNvPr id="689" name="TextBox 740"/>
        <xdr:cNvSpPr txBox="1">
          <a:spLocks noChangeArrowheads="1"/>
        </xdr:cNvSpPr>
      </xdr:nvSpPr>
      <xdr:spPr>
        <a:xfrm>
          <a:off x="95250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571500</xdr:colOff>
      <xdr:row>304</xdr:row>
      <xdr:rowOff>0</xdr:rowOff>
    </xdr:from>
    <xdr:ext cx="85725" cy="228600"/>
    <xdr:sp>
      <xdr:nvSpPr>
        <xdr:cNvPr id="690" name="TextBox 741"/>
        <xdr:cNvSpPr txBox="1">
          <a:spLocks noChangeArrowheads="1"/>
        </xdr:cNvSpPr>
      </xdr:nvSpPr>
      <xdr:spPr>
        <a:xfrm>
          <a:off x="95250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571500</xdr:colOff>
      <xdr:row>304</xdr:row>
      <xdr:rowOff>0</xdr:rowOff>
    </xdr:from>
    <xdr:ext cx="85725" cy="228600"/>
    <xdr:sp>
      <xdr:nvSpPr>
        <xdr:cNvPr id="691" name="TextBox 742"/>
        <xdr:cNvSpPr txBox="1">
          <a:spLocks noChangeArrowheads="1"/>
        </xdr:cNvSpPr>
      </xdr:nvSpPr>
      <xdr:spPr>
        <a:xfrm>
          <a:off x="95250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571500</xdr:colOff>
      <xdr:row>304</xdr:row>
      <xdr:rowOff>0</xdr:rowOff>
    </xdr:from>
    <xdr:ext cx="85725" cy="228600"/>
    <xdr:sp>
      <xdr:nvSpPr>
        <xdr:cNvPr id="692" name="TextBox 743"/>
        <xdr:cNvSpPr txBox="1">
          <a:spLocks noChangeArrowheads="1"/>
        </xdr:cNvSpPr>
      </xdr:nvSpPr>
      <xdr:spPr>
        <a:xfrm>
          <a:off x="95250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571500</xdr:colOff>
      <xdr:row>304</xdr:row>
      <xdr:rowOff>0</xdr:rowOff>
    </xdr:from>
    <xdr:ext cx="85725" cy="228600"/>
    <xdr:sp>
      <xdr:nvSpPr>
        <xdr:cNvPr id="693" name="TextBox 744"/>
        <xdr:cNvSpPr txBox="1">
          <a:spLocks noChangeArrowheads="1"/>
        </xdr:cNvSpPr>
      </xdr:nvSpPr>
      <xdr:spPr>
        <a:xfrm>
          <a:off x="95250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571500</xdr:colOff>
      <xdr:row>304</xdr:row>
      <xdr:rowOff>0</xdr:rowOff>
    </xdr:from>
    <xdr:ext cx="85725" cy="228600"/>
    <xdr:sp>
      <xdr:nvSpPr>
        <xdr:cNvPr id="694" name="TextBox 745"/>
        <xdr:cNvSpPr txBox="1">
          <a:spLocks noChangeArrowheads="1"/>
        </xdr:cNvSpPr>
      </xdr:nvSpPr>
      <xdr:spPr>
        <a:xfrm>
          <a:off x="9525000" y="98831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695" name="TextBox 746"/>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696" name="TextBox 747"/>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697" name="TextBox 748"/>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698" name="TextBox 749"/>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699" name="TextBox 750"/>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00" name="TextBox 751"/>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01" name="TextBox 752"/>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02" name="TextBox 753"/>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03" name="TextBox 754"/>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04" name="TextBox 755"/>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05" name="TextBox 756"/>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06" name="TextBox 757"/>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07" name="TextBox 758"/>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08" name="TextBox 759"/>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09" name="TextBox 760"/>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10" name="TextBox 761"/>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11" name="TextBox 762"/>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12" name="TextBox 763"/>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13" name="TextBox 764"/>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14" name="TextBox 765"/>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15" name="TextBox 766"/>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16" name="TextBox 767"/>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17" name="TextBox 768"/>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18" name="TextBox 769"/>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19" name="TextBox 770"/>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20" name="TextBox 771"/>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21" name="TextBox 772"/>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22" name="TextBox 773"/>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23" name="TextBox 774"/>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24" name="TextBox 775"/>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25" name="TextBox 776"/>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26" name="TextBox 777"/>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27" name="TextBox 778"/>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28" name="TextBox 779"/>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29" name="TextBox 780"/>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30" name="TextBox 781"/>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31" name="TextBox 782"/>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32" name="TextBox 783"/>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33" name="TextBox 784"/>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571500</xdr:colOff>
      <xdr:row>264</xdr:row>
      <xdr:rowOff>0</xdr:rowOff>
    </xdr:from>
    <xdr:ext cx="85725" cy="228600"/>
    <xdr:sp>
      <xdr:nvSpPr>
        <xdr:cNvPr id="734" name="TextBox 785"/>
        <xdr:cNvSpPr txBox="1">
          <a:spLocks noChangeArrowheads="1"/>
        </xdr:cNvSpPr>
      </xdr:nvSpPr>
      <xdr:spPr>
        <a:xfrm>
          <a:off x="47053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35" name="TextBox 786"/>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36" name="TextBox 787"/>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37" name="TextBox 788"/>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38" name="TextBox 789"/>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39" name="TextBox 790"/>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40" name="TextBox 791"/>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41" name="TextBox 792"/>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42" name="TextBox 793"/>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43" name="TextBox 794"/>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44" name="TextBox 795"/>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45" name="TextBox 796"/>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46" name="TextBox 797"/>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47" name="TextBox 798"/>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48" name="TextBox 799"/>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49" name="TextBox 800"/>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50" name="TextBox 801"/>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51" name="TextBox 802"/>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52" name="TextBox 803"/>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53" name="TextBox 804"/>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54" name="TextBox 805"/>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55" name="TextBox 806"/>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56" name="TextBox 807"/>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57" name="TextBox 808"/>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58" name="TextBox 809"/>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59" name="TextBox 810"/>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60" name="TextBox 811"/>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61" name="TextBox 812"/>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62" name="TextBox 813"/>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63" name="TextBox 814"/>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64" name="TextBox 815"/>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65" name="TextBox 816"/>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66" name="TextBox 817"/>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67" name="TextBox 818"/>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68" name="TextBox 819"/>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69" name="TextBox 820"/>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70" name="TextBox 821"/>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71" name="TextBox 822"/>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72" name="TextBox 823"/>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73" name="TextBox 824"/>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571500</xdr:colOff>
      <xdr:row>264</xdr:row>
      <xdr:rowOff>0</xdr:rowOff>
    </xdr:from>
    <xdr:ext cx="85725" cy="228600"/>
    <xdr:sp>
      <xdr:nvSpPr>
        <xdr:cNvPr id="774" name="TextBox 825"/>
        <xdr:cNvSpPr txBox="1">
          <a:spLocks noChangeArrowheads="1"/>
        </xdr:cNvSpPr>
      </xdr:nvSpPr>
      <xdr:spPr>
        <a:xfrm>
          <a:off x="8172450" y="87106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7</xdr:row>
      <xdr:rowOff>0</xdr:rowOff>
    </xdr:from>
    <xdr:ext cx="76200" cy="228600"/>
    <xdr:sp>
      <xdr:nvSpPr>
        <xdr:cNvPr id="1" name="TextBox 1"/>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2" name="TextBox 2"/>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3" name="TextBox 3"/>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4" name="TextBox 4"/>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5" name="TextBox 5"/>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6" name="TextBox 6"/>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7" name="TextBox 7"/>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8" name="TextBox 8"/>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9" name="TextBox 9"/>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0" name="TextBox 10"/>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1" name="TextBox 11"/>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2" name="TextBox 12"/>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3" name="TextBox 13"/>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4" name="TextBox 14"/>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5" name="TextBox 15"/>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6" name="TextBox 16"/>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7" name="TextBox 17"/>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8" name="TextBox 18"/>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9" name="TextBox 19"/>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20" name="TextBox 20"/>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21" name="TextBox 21"/>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22" name="TextBox 22"/>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23" name="TextBox 23"/>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24" name="TextBox 24"/>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25" name="TextBox 25"/>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26" name="TextBox 26"/>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27" name="TextBox 27"/>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28" name="TextBox 28"/>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29" name="TextBox 29"/>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30" name="TextBox 30"/>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31" name="TextBox 31"/>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32" name="TextBox 32"/>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33" name="TextBox 33"/>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34" name="TextBox 34"/>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35" name="TextBox 35"/>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36" name="TextBox 36"/>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37" name="TextBox 37"/>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38" name="TextBox 38"/>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39" name="TextBox 39"/>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40" name="TextBox 40"/>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41" name="TextBox 41"/>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42" name="TextBox 42"/>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43" name="TextBox 43"/>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44" name="TextBox 44"/>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45" name="TextBox 45"/>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46" name="TextBox 46"/>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47" name="TextBox 47"/>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48" name="TextBox 48"/>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49" name="TextBox 49"/>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50" name="TextBox 50"/>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51" name="TextBox 51"/>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52" name="TextBox 52"/>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53" name="TextBox 53"/>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54" name="TextBox 54"/>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55" name="TextBox 55"/>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56" name="TextBox 56"/>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57" name="TextBox 57"/>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58" name="TextBox 58"/>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59" name="TextBox 59"/>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60" name="TextBox 60"/>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61" name="TextBox 61"/>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62" name="TextBox 62"/>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63" name="TextBox 63"/>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64" name="TextBox 64"/>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65" name="TextBox 65"/>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66" name="TextBox 66"/>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67" name="TextBox 67"/>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68" name="TextBox 68"/>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69" name="TextBox 69"/>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70" name="TextBox 70"/>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71" name="TextBox 71"/>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72" name="TextBox 72"/>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73" name="TextBox 73"/>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74" name="TextBox 74"/>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75" name="TextBox 75"/>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76" name="TextBox 76"/>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77" name="TextBox 77"/>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78" name="TextBox 78"/>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79" name="TextBox 79"/>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80" name="TextBox 80"/>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81" name="TextBox 81"/>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82" name="TextBox 82"/>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83" name="TextBox 83"/>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84" name="TextBox 84"/>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85" name="TextBox 85"/>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86" name="TextBox 86"/>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87" name="TextBox 87"/>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88" name="TextBox 88"/>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89" name="TextBox 89"/>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90" name="TextBox 90"/>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91" name="TextBox 91"/>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92" name="TextBox 92"/>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93" name="TextBox 93"/>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94" name="TextBox 94"/>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95" name="TextBox 95"/>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96" name="TextBox 96"/>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97" name="TextBox 97"/>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98" name="TextBox 98"/>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99" name="TextBox 99"/>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00" name="TextBox 100"/>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01" name="TextBox 101"/>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02" name="TextBox 102"/>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03" name="TextBox 103"/>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04" name="TextBox 104"/>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05" name="TextBox 105"/>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06" name="TextBox 106"/>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07" name="TextBox 107"/>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08" name="TextBox 108"/>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09" name="TextBox 109"/>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10" name="TextBox 110"/>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11" name="TextBox 111"/>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12" name="TextBox 112"/>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13" name="TextBox 113"/>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14" name="TextBox 114"/>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15" name="TextBox 115"/>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16" name="TextBox 116"/>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17" name="TextBox 117"/>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18" name="TextBox 118"/>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19" name="TextBox 119"/>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20" name="TextBox 120"/>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21" name="TextBox 121"/>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22" name="TextBox 122"/>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23" name="TextBox 123"/>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24" name="TextBox 124"/>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25" name="TextBox 125"/>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26" name="TextBox 126"/>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27" name="TextBox 127"/>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28" name="TextBox 128"/>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29" name="TextBox 129"/>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30" name="TextBox 130"/>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31" name="TextBox 131"/>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32" name="TextBox 132"/>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33" name="TextBox 133"/>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34" name="TextBox 134"/>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35" name="TextBox 135"/>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36" name="TextBox 136"/>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37" name="TextBox 137"/>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38" name="TextBox 138"/>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39" name="TextBox 139"/>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40" name="TextBox 140"/>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41" name="TextBox 141"/>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42" name="TextBox 142"/>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43" name="TextBox 143"/>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44" name="TextBox 144"/>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45" name="TextBox 145"/>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46" name="TextBox 146"/>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47" name="TextBox 147"/>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48" name="TextBox 148"/>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49" name="TextBox 149"/>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50" name="TextBox 150"/>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51" name="TextBox 151"/>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52" name="TextBox 152"/>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53" name="TextBox 153"/>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54" name="TextBox 154"/>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55" name="TextBox 155"/>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56" name="TextBox 156"/>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57" name="TextBox 157"/>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58" name="TextBox 158"/>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59" name="TextBox 159"/>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60" name="TextBox 160"/>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61" name="TextBox 161"/>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62" name="TextBox 162"/>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63" name="TextBox 163"/>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64" name="TextBox 164"/>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65" name="TextBox 165"/>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66" name="TextBox 166"/>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67" name="TextBox 167"/>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68" name="TextBox 168"/>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69" name="TextBox 169"/>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70" name="TextBox 170"/>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71" name="TextBox 171"/>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72" name="TextBox 172"/>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73" name="TextBox 173"/>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74" name="TextBox 174"/>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75" name="TextBox 175"/>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76" name="TextBox 176"/>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77" name="TextBox 177"/>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78" name="TextBox 178"/>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79" name="TextBox 179"/>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80" name="TextBox 180"/>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81" name="TextBox 181"/>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82" name="TextBox 182"/>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83" name="TextBox 183"/>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84" name="TextBox 184"/>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76200" cy="228600"/>
    <xdr:sp>
      <xdr:nvSpPr>
        <xdr:cNvPr id="185" name="TextBox 185"/>
        <xdr:cNvSpPr txBox="1">
          <a:spLocks noChangeArrowheads="1"/>
        </xdr:cNvSpPr>
      </xdr:nvSpPr>
      <xdr:spPr>
        <a:xfrm>
          <a:off x="0" y="29241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86" name="TextBox 186"/>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87" name="TextBox 187"/>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88" name="TextBox 188"/>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89" name="TextBox 189"/>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90" name="TextBox 190"/>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91" name="TextBox 191"/>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92" name="TextBox 192"/>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93" name="TextBox 193"/>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94" name="TextBox 194"/>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95" name="TextBox 195"/>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96" name="TextBox 196"/>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97" name="TextBox 197"/>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98" name="TextBox 198"/>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199" name="TextBox 199"/>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00" name="TextBox 200"/>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01" name="TextBox 201"/>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02" name="TextBox 202"/>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03" name="TextBox 203"/>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04" name="TextBox 204"/>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05" name="TextBox 205"/>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06" name="TextBox 206"/>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07" name="TextBox 207"/>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08" name="TextBox 208"/>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09" name="TextBox 209"/>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10" name="TextBox 210"/>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11" name="TextBox 211"/>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12" name="TextBox 212"/>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13" name="TextBox 213"/>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14" name="TextBox 214"/>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15" name="TextBox 215"/>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16" name="TextBox 216"/>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17" name="TextBox 217"/>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18" name="TextBox 218"/>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19" name="TextBox 219"/>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20" name="TextBox 220"/>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21" name="TextBox 221"/>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22" name="TextBox 222"/>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23" name="TextBox 223"/>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24" name="TextBox 224"/>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25" name="TextBox 225"/>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26" name="TextBox 226"/>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27" name="TextBox 227"/>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28" name="TextBox 228"/>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29" name="TextBox 229"/>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30" name="TextBox 230"/>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31" name="TextBox 231"/>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32" name="TextBox 232"/>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33" name="TextBox 233"/>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34" name="TextBox 234"/>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35" name="TextBox 235"/>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36" name="TextBox 236"/>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37" name="TextBox 237"/>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38" name="TextBox 238"/>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39" name="TextBox 239"/>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40" name="TextBox 240"/>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41" name="TextBox 241"/>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42" name="TextBox 242"/>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43" name="TextBox 243"/>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44" name="TextBox 244"/>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45" name="TextBox 245"/>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46" name="TextBox 246"/>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47" name="TextBox 247"/>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48" name="TextBox 248"/>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49" name="TextBox 249"/>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50" name="TextBox 250"/>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51" name="TextBox 251"/>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52" name="TextBox 252"/>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53" name="TextBox 253"/>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54" name="TextBox 254"/>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55" name="TextBox 255"/>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56" name="TextBox 256"/>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57" name="TextBox 257"/>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58" name="TextBox 258"/>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59" name="TextBox 259"/>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60" name="TextBox 260"/>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61" name="TextBox 261"/>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62" name="TextBox 262"/>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63" name="TextBox 263"/>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64" name="TextBox 264"/>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65" name="TextBox 265"/>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66" name="TextBox 266"/>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67" name="TextBox 267"/>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68" name="TextBox 268"/>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69" name="TextBox 269"/>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70" name="TextBox 270"/>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71" name="TextBox 271"/>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72" name="TextBox 272"/>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73" name="TextBox 273"/>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74" name="TextBox 274"/>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75" name="TextBox 275"/>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76" name="TextBox 276"/>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77" name="TextBox 277"/>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78" name="TextBox 278"/>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79" name="TextBox 279"/>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80" name="TextBox 280"/>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81" name="TextBox 281"/>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82" name="TextBox 282"/>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83" name="TextBox 283"/>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84" name="TextBox 284"/>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85" name="TextBox 285"/>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86" name="TextBox 286"/>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87" name="TextBox 287"/>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88" name="TextBox 288"/>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89" name="TextBox 289"/>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90" name="TextBox 290"/>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91" name="TextBox 291"/>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92" name="TextBox 292"/>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93" name="TextBox 293"/>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94" name="TextBox 294"/>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95" name="TextBox 295"/>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96" name="TextBox 296"/>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76200" cy="228600"/>
    <xdr:sp>
      <xdr:nvSpPr>
        <xdr:cNvPr id="297" name="TextBox 297"/>
        <xdr:cNvSpPr txBox="1">
          <a:spLocks noChangeArrowheads="1"/>
        </xdr:cNvSpPr>
      </xdr:nvSpPr>
      <xdr:spPr>
        <a:xfrm>
          <a:off x="0" y="44577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298" name="TextBox 298"/>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299" name="TextBox 299"/>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00" name="TextBox 300"/>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01" name="TextBox 301"/>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02" name="TextBox 302"/>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03" name="TextBox 303"/>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04" name="TextBox 304"/>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05" name="TextBox 305"/>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06" name="TextBox 306"/>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07" name="TextBox 307"/>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08" name="TextBox 308"/>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09" name="TextBox 309"/>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10" name="TextBox 310"/>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11" name="TextBox 311"/>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12" name="TextBox 312"/>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13" name="TextBox 313"/>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14" name="TextBox 314"/>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15" name="TextBox 315"/>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16" name="TextBox 316"/>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17" name="TextBox 317"/>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18" name="TextBox 318"/>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19" name="TextBox 319"/>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20" name="TextBox 320"/>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21" name="TextBox 321"/>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22" name="TextBox 322"/>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23" name="TextBox 323"/>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24" name="TextBox 324"/>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25" name="TextBox 325"/>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26" name="TextBox 326"/>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27" name="TextBox 327"/>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28" name="TextBox 328"/>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29" name="TextBox 329"/>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30" name="TextBox 330"/>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31" name="TextBox 331"/>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32" name="TextBox 332"/>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33" name="TextBox 333"/>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34" name="TextBox 334"/>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35" name="TextBox 335"/>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36" name="TextBox 336"/>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37" name="TextBox 337"/>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38" name="TextBox 338"/>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39" name="TextBox 339"/>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40" name="TextBox 340"/>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41" name="TextBox 341"/>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42" name="TextBox 342"/>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43" name="TextBox 343"/>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44" name="TextBox 344"/>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45" name="TextBox 345"/>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46" name="TextBox 346"/>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47" name="TextBox 347"/>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48" name="TextBox 348"/>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49" name="TextBox 349"/>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50" name="TextBox 350"/>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51" name="TextBox 351"/>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52" name="TextBox 352"/>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53" name="TextBox 353"/>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54" name="TextBox 354"/>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55" name="TextBox 355"/>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56" name="TextBox 356"/>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57" name="TextBox 357"/>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58" name="TextBox 358"/>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59" name="TextBox 359"/>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60" name="TextBox 360"/>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61" name="TextBox 361"/>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62" name="TextBox 362"/>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63" name="TextBox 363"/>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64" name="TextBox 364"/>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65" name="TextBox 365"/>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66" name="TextBox 366"/>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67" name="TextBox 367"/>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68" name="TextBox 368"/>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69" name="TextBox 369"/>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70" name="TextBox 370"/>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71" name="TextBox 371"/>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72" name="TextBox 372"/>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73" name="TextBox 373"/>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74" name="TextBox 374"/>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75" name="TextBox 375"/>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76" name="TextBox 376"/>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77" name="TextBox 377"/>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78" name="TextBox 378"/>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79" name="TextBox 379"/>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80" name="TextBox 380"/>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81" name="TextBox 381"/>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82" name="TextBox 382"/>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83" name="TextBox 383"/>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84" name="TextBox 384"/>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85" name="TextBox 385"/>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86" name="TextBox 386"/>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87" name="TextBox 387"/>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88" name="TextBox 388"/>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89" name="TextBox 389"/>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90" name="TextBox 390"/>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91" name="TextBox 391"/>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92" name="TextBox 392"/>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93" name="TextBox 393"/>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94" name="TextBox 394"/>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95" name="TextBox 395"/>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96" name="TextBox 396"/>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97" name="TextBox 397"/>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98" name="TextBox 398"/>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99" name="TextBox 399"/>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00" name="TextBox 400"/>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01" name="TextBox 401"/>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02" name="TextBox 402"/>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03" name="TextBox 403"/>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04" name="TextBox 404"/>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05" name="TextBox 405"/>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06" name="TextBox 406"/>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07" name="TextBox 407"/>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08" name="TextBox 408"/>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09" name="TextBox 409"/>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10" name="TextBox 410"/>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11" name="TextBox 411"/>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12" name="TextBox 412"/>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13" name="TextBox 413"/>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14" name="TextBox 414"/>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15" name="TextBox 415"/>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16" name="TextBox 416"/>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17" name="TextBox 417"/>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18" name="TextBox 418"/>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19" name="TextBox 419"/>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20" name="TextBox 420"/>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21" name="TextBox 421"/>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22" name="TextBox 422"/>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23" name="TextBox 423"/>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24" name="TextBox 424"/>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25" name="TextBox 425"/>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26" name="TextBox 426"/>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27" name="TextBox 427"/>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28" name="TextBox 428"/>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29" name="TextBox 429"/>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30" name="TextBox 430"/>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31" name="TextBox 431"/>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32" name="TextBox 432"/>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33" name="TextBox 433"/>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34" name="TextBox 434"/>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35" name="TextBox 435"/>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36" name="TextBox 436"/>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37" name="TextBox 437"/>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38" name="TextBox 438"/>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39" name="TextBox 439"/>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40" name="TextBox 440"/>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41" name="TextBox 441"/>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42" name="TextBox 442"/>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43" name="TextBox 443"/>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44" name="TextBox 444"/>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45" name="TextBox 445"/>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46" name="TextBox 446"/>
        <xdr:cNvSpPr txBox="1">
          <a:spLocks noChangeArrowheads="1"/>
        </xdr:cNvSpPr>
      </xdr:nvSpPr>
      <xdr:spPr>
        <a:xfrm>
          <a:off x="0" y="8858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6200" cy="228600"/>
    <xdr:sp>
      <xdr:nvSpPr>
        <xdr:cNvPr id="1" name="TextBox 1"/>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2" name="TextBox 2"/>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 name="TextBox 3"/>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 name="TextBox 4"/>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5" name="TextBox 5"/>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6" name="TextBox 6"/>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7" name="TextBox 7"/>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8" name="TextBox 8"/>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9" name="TextBox 9"/>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0" name="TextBox 10"/>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1" name="TextBox 11"/>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2" name="TextBox 12"/>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3" name="TextBox 13"/>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4" name="TextBox 14"/>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5" name="TextBox 15"/>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6" name="TextBox 16"/>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7" name="TextBox 17"/>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8" name="TextBox 18"/>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9" name="TextBox 19"/>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20" name="TextBox 20"/>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21" name="TextBox 21"/>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22" name="TextBox 22"/>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23" name="TextBox 23"/>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24" name="TextBox 24"/>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25" name="TextBox 25"/>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26" name="TextBox 26"/>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27" name="TextBox 27"/>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28" name="TextBox 28"/>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29" name="TextBox 29"/>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0" name="TextBox 30"/>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1" name="TextBox 31"/>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2" name="TextBox 32"/>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3" name="TextBox 33"/>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4" name="TextBox 34"/>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5" name="TextBox 35"/>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6" name="TextBox 36"/>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7" name="TextBox 38"/>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8" name="TextBox 39"/>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39" name="TextBox 40"/>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0" name="TextBox 41"/>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1" name="TextBox 42"/>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2" name="TextBox 43"/>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3" name="TextBox 44"/>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4" name="TextBox 45"/>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5" name="TextBox 46"/>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6" name="TextBox 47"/>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7" name="TextBox 48"/>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8" name="TextBox 49"/>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49" name="TextBox 50"/>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50" name="TextBox 51"/>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51" name="TextBox 52"/>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52" name="TextBox 53"/>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53" name="TextBox 54"/>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54" name="TextBox 55"/>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55" name="TextBox 56"/>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56" name="TextBox 57"/>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57" name="TextBox 58"/>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58" name="TextBox 59"/>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59" name="TextBox 60"/>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60" name="TextBox 61"/>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61" name="TextBox 62"/>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62" name="TextBox 63"/>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63" name="TextBox 64"/>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64" name="TextBox 65"/>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65" name="TextBox 66"/>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66" name="TextBox 67"/>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67" name="TextBox 68"/>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68" name="TextBox 69"/>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69" name="TextBox 70"/>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70" name="TextBox 71"/>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71" name="TextBox 72"/>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72" name="TextBox 73"/>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73" name="TextBox 74"/>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74" name="TextBox 75"/>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75" name="TextBox 76"/>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76" name="TextBox 77"/>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77" name="TextBox 78"/>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78" name="TextBox 79"/>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79" name="TextBox 80"/>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80" name="TextBox 81"/>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81" name="TextBox 82"/>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82" name="TextBox 83"/>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83" name="TextBox 84"/>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84" name="TextBox 85"/>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85" name="TextBox 86"/>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86" name="TextBox 87"/>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87" name="TextBox 88"/>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88" name="TextBox 89"/>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89" name="TextBox 90"/>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90" name="TextBox 91"/>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91" name="TextBox 92"/>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92" name="TextBox 93"/>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93" name="TextBox 94"/>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94" name="TextBox 95"/>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95" name="TextBox 96"/>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96" name="TextBox 97"/>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97" name="TextBox 98"/>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98" name="TextBox 99"/>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99" name="TextBox 100"/>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00" name="TextBox 101"/>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01" name="TextBox 102"/>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02" name="TextBox 103"/>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03" name="TextBox 104"/>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04" name="TextBox 105"/>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05" name="TextBox 106"/>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06" name="TextBox 107"/>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07" name="TextBox 108"/>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08" name="TextBox 109"/>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09" name="TextBox 110"/>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10" name="TextBox 111"/>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11" name="TextBox 113"/>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12" name="TextBox 114"/>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13" name="TextBox 115"/>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14" name="TextBox 116"/>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15" name="TextBox 117"/>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16" name="TextBox 118"/>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17" name="TextBox 119"/>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18" name="TextBox 120"/>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19" name="TextBox 121"/>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20" name="TextBox 122"/>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21" name="TextBox 123"/>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22" name="TextBox 124"/>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23" name="TextBox 125"/>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24" name="TextBox 126"/>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25" name="TextBox 127"/>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26" name="TextBox 128"/>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27" name="TextBox 129"/>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28" name="TextBox 130"/>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29" name="TextBox 131"/>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30" name="TextBox 132"/>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31" name="TextBox 133"/>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32" name="TextBox 134"/>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33" name="TextBox 135"/>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34" name="TextBox 136"/>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35" name="TextBox 137"/>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36" name="TextBox 138"/>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37" name="TextBox 139"/>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38" name="TextBox 140"/>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39" name="TextBox 141"/>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40" name="TextBox 142"/>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41" name="TextBox 143"/>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42" name="TextBox 144"/>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43" name="TextBox 145"/>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44" name="TextBox 146"/>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45" name="TextBox 147"/>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46" name="TextBox 148"/>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76200" cy="228600"/>
    <xdr:sp>
      <xdr:nvSpPr>
        <xdr:cNvPr id="147" name="TextBox 149"/>
        <xdr:cNvSpPr txBox="1">
          <a:spLocks noChangeArrowheads="1"/>
        </xdr:cNvSpPr>
      </xdr:nvSpPr>
      <xdr:spPr>
        <a:xfrm>
          <a:off x="0" y="838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48" name="TextBox 150"/>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49" name="TextBox 151"/>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50" name="TextBox 152"/>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51" name="TextBox 153"/>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52" name="TextBox 154"/>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53" name="TextBox 155"/>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54" name="TextBox 156"/>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55" name="TextBox 157"/>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56" name="TextBox 158"/>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57" name="TextBox 159"/>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58" name="TextBox 160"/>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59" name="TextBox 161"/>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60" name="TextBox 162"/>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61" name="TextBox 163"/>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62" name="TextBox 164"/>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63" name="TextBox 165"/>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64" name="TextBox 166"/>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65" name="TextBox 167"/>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66" name="TextBox 168"/>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67" name="TextBox 169"/>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68" name="TextBox 170"/>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69" name="TextBox 171"/>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70" name="TextBox 172"/>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71" name="TextBox 173"/>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72" name="TextBox 174"/>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73" name="TextBox 175"/>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74" name="TextBox 176"/>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75" name="TextBox 177"/>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76" name="TextBox 178"/>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77" name="TextBox 179"/>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78" name="TextBox 180"/>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79" name="TextBox 181"/>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80" name="TextBox 182"/>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81" name="TextBox 183"/>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82" name="TextBox 184"/>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83" name="TextBox 185"/>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84" name="TextBox 186"/>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85" name="TextBox 187"/>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86" name="TextBox 188"/>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87" name="TextBox 189"/>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88" name="TextBox 190"/>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89" name="TextBox 191"/>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90" name="TextBox 192"/>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91" name="TextBox 193"/>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92" name="TextBox 194"/>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93" name="TextBox 195"/>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94" name="TextBox 196"/>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95" name="TextBox 197"/>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96" name="TextBox 198"/>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97" name="TextBox 199"/>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98" name="TextBox 200"/>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199" name="TextBox 201"/>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00" name="TextBox 202"/>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01" name="TextBox 203"/>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02" name="TextBox 204"/>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03" name="TextBox 205"/>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04" name="TextBox 206"/>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05" name="TextBox 207"/>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06" name="TextBox 208"/>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07" name="TextBox 209"/>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08" name="TextBox 210"/>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09" name="TextBox 211"/>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10" name="TextBox 212"/>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11" name="TextBox 213"/>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12" name="TextBox 214"/>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13" name="TextBox 215"/>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14" name="TextBox 216"/>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15" name="TextBox 217"/>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16" name="TextBox 218"/>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17" name="TextBox 219"/>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18" name="TextBox 220"/>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19" name="TextBox 221"/>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20" name="TextBox 222"/>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21" name="TextBox 223"/>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22" name="TextBox 224"/>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23" name="TextBox 225"/>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24" name="TextBox 226"/>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25" name="TextBox 227"/>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26" name="TextBox 228"/>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27" name="TextBox 229"/>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28" name="TextBox 230"/>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29" name="TextBox 231"/>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30" name="TextBox 232"/>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31" name="TextBox 233"/>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32" name="TextBox 234"/>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33" name="TextBox 235"/>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34" name="TextBox 236"/>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35" name="TextBox 237"/>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36" name="TextBox 238"/>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37" name="TextBox 239"/>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38" name="TextBox 240"/>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39" name="TextBox 241"/>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40" name="TextBox 242"/>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41" name="TextBox 243"/>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42" name="TextBox 244"/>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43" name="TextBox 245"/>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44" name="TextBox 246"/>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45" name="TextBox 247"/>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46" name="TextBox 248"/>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47" name="TextBox 249"/>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48" name="TextBox 250"/>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49" name="TextBox 251"/>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50" name="TextBox 252"/>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51" name="TextBox 253"/>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52" name="TextBox 254"/>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53" name="TextBox 255"/>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54" name="TextBox 256"/>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55" name="TextBox 257"/>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56" name="TextBox 258"/>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57" name="TextBox 259"/>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58" name="TextBox 260"/>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76200" cy="219075"/>
    <xdr:sp>
      <xdr:nvSpPr>
        <xdr:cNvPr id="259" name="TextBox 261"/>
        <xdr:cNvSpPr txBox="1">
          <a:spLocks noChangeArrowheads="1"/>
        </xdr:cNvSpPr>
      </xdr:nvSpPr>
      <xdr:spPr>
        <a:xfrm>
          <a:off x="0" y="429577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60" name="TextBox 262"/>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61" name="TextBox 263"/>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62" name="TextBox 264"/>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63" name="TextBox 265"/>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64" name="TextBox 266"/>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65" name="TextBox 267"/>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66" name="TextBox 268"/>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67" name="TextBox 269"/>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68" name="TextBox 270"/>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69" name="TextBox 271"/>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70" name="TextBox 272"/>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71" name="TextBox 273"/>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72" name="TextBox 274"/>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73" name="TextBox 275"/>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74" name="TextBox 276"/>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75" name="TextBox 277"/>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76" name="TextBox 278"/>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77" name="TextBox 279"/>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78" name="TextBox 280"/>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79" name="TextBox 281"/>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80" name="TextBox 282"/>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81" name="TextBox 283"/>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82" name="TextBox 284"/>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83" name="TextBox 285"/>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84" name="TextBox 286"/>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85" name="TextBox 287"/>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86" name="TextBox 288"/>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87" name="TextBox 289"/>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88" name="TextBox 290"/>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89" name="TextBox 291"/>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90" name="TextBox 292"/>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91" name="TextBox 293"/>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92" name="TextBox 294"/>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93" name="TextBox 295"/>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94" name="TextBox 296"/>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95" name="TextBox 297"/>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96" name="TextBox 298"/>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76200" cy="228600"/>
    <xdr:sp>
      <xdr:nvSpPr>
        <xdr:cNvPr id="297" name="TextBox 299"/>
        <xdr:cNvSpPr txBox="1">
          <a:spLocks noChangeArrowheads="1"/>
        </xdr:cNvSpPr>
      </xdr:nvSpPr>
      <xdr:spPr>
        <a:xfrm>
          <a:off x="0" y="28479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AW332"/>
  <sheetViews>
    <sheetView zoomScale="110" zoomScaleNormal="110" workbookViewId="0" topLeftCell="A204">
      <selection activeCell="E271" sqref="E271"/>
    </sheetView>
  </sheetViews>
  <sheetFormatPr defaultColWidth="9.140625" defaultRowHeight="12.75"/>
  <cols>
    <col min="1" max="1" width="4.00390625" style="56" customWidth="1"/>
    <col min="2" max="2" width="41.28125" style="56" customWidth="1"/>
    <col min="3" max="3" width="8.140625" style="56" customWidth="1"/>
    <col min="4" max="4" width="8.57421875" style="56" customWidth="1"/>
    <col min="5" max="6" width="10.00390625" style="61" customWidth="1"/>
    <col min="7" max="7" width="10.140625" style="61" customWidth="1"/>
    <col min="8" max="8" width="11.57421875" style="61" customWidth="1"/>
    <col min="9" max="9" width="10.28125" style="61" customWidth="1"/>
    <col min="10" max="10" width="10.00390625" style="61" customWidth="1"/>
    <col min="11" max="12" width="10.28125" style="61" customWidth="1"/>
    <col min="13" max="13" width="32.8515625" style="56" hidden="1" customWidth="1"/>
    <col min="14" max="14" width="13.140625" style="56" hidden="1" customWidth="1"/>
    <col min="15" max="15" width="5.421875" style="70" customWidth="1"/>
    <col min="16" max="16" width="19.140625" style="70" customWidth="1"/>
    <col min="17" max="17" width="10.28125" style="70" customWidth="1"/>
    <col min="18" max="18" width="14.140625" style="70" customWidth="1"/>
    <col min="19" max="19" width="14.421875" style="70" customWidth="1"/>
    <col min="20" max="20" width="13.00390625" style="70" customWidth="1"/>
    <col min="21" max="21" width="12.421875" style="70" customWidth="1"/>
    <col min="22" max="22" width="12.00390625" style="70" customWidth="1"/>
    <col min="23" max="23" width="11.28125" style="70" bestFit="1" customWidth="1"/>
    <col min="24" max="24" width="14.00390625" style="70" bestFit="1" customWidth="1"/>
    <col min="25" max="49" width="9.140625" style="70" customWidth="1"/>
    <col min="50" max="16384" width="9.140625" style="56" customWidth="1"/>
  </cols>
  <sheetData>
    <row r="1" spans="1:12" ht="18.75" customHeight="1">
      <c r="A1" s="404" t="s">
        <v>705</v>
      </c>
      <c r="B1" s="404"/>
      <c r="C1" s="404"/>
      <c r="D1" s="404"/>
      <c r="E1" s="404"/>
      <c r="F1" s="404"/>
      <c r="G1" s="404"/>
      <c r="H1" s="404"/>
      <c r="I1" s="404"/>
      <c r="J1" s="404"/>
      <c r="K1" s="404"/>
      <c r="L1" s="404"/>
    </row>
    <row r="2" spans="1:12" ht="18.75" customHeight="1">
      <c r="A2" s="405" t="s">
        <v>646</v>
      </c>
      <c r="B2" s="406"/>
      <c r="C2" s="406"/>
      <c r="D2" s="406"/>
      <c r="E2" s="406"/>
      <c r="F2" s="406"/>
      <c r="G2" s="406"/>
      <c r="H2" s="406"/>
      <c r="I2" s="406"/>
      <c r="J2" s="406"/>
      <c r="K2" s="406"/>
      <c r="L2" s="406"/>
    </row>
    <row r="3" spans="1:12" ht="45" customHeight="1">
      <c r="A3" s="253" t="s">
        <v>0</v>
      </c>
      <c r="B3" s="254" t="s">
        <v>85</v>
      </c>
      <c r="C3" s="254" t="s">
        <v>1</v>
      </c>
      <c r="D3" s="255" t="s">
        <v>2</v>
      </c>
      <c r="E3" s="256" t="s">
        <v>3</v>
      </c>
      <c r="F3" s="257" t="s">
        <v>4</v>
      </c>
      <c r="G3" s="257" t="s">
        <v>5</v>
      </c>
      <c r="H3" s="258" t="s">
        <v>6</v>
      </c>
      <c r="I3" s="258" t="s">
        <v>7</v>
      </c>
      <c r="J3" s="258" t="s">
        <v>8</v>
      </c>
      <c r="K3" s="258" t="s">
        <v>9</v>
      </c>
      <c r="L3" s="388" t="s">
        <v>10</v>
      </c>
    </row>
    <row r="4" spans="1:12" ht="26.25" customHeight="1">
      <c r="A4" s="337" t="s">
        <v>628</v>
      </c>
      <c r="B4" s="337" t="s">
        <v>629</v>
      </c>
      <c r="C4" s="337" t="s">
        <v>630</v>
      </c>
      <c r="D4" s="337" t="s">
        <v>631</v>
      </c>
      <c r="E4" s="337" t="s">
        <v>632</v>
      </c>
      <c r="F4" s="337" t="s">
        <v>637</v>
      </c>
      <c r="G4" s="337" t="s">
        <v>638</v>
      </c>
      <c r="H4" s="337" t="s">
        <v>639</v>
      </c>
      <c r="I4" s="337" t="s">
        <v>640</v>
      </c>
      <c r="J4" s="337" t="s">
        <v>641</v>
      </c>
      <c r="K4" s="337" t="s">
        <v>642</v>
      </c>
      <c r="L4" s="337" t="s">
        <v>643</v>
      </c>
    </row>
    <row r="5" spans="1:12" s="61" customFormat="1" ht="17.25" customHeight="1">
      <c r="A5" s="347">
        <v>1</v>
      </c>
      <c r="B5" s="259" t="s">
        <v>11</v>
      </c>
      <c r="C5" s="260"/>
      <c r="D5" s="261"/>
      <c r="E5" s="262"/>
      <c r="F5" s="262"/>
      <c r="G5" s="262"/>
      <c r="H5" s="263"/>
      <c r="I5" s="263"/>
      <c r="J5" s="263"/>
      <c r="K5" s="263"/>
      <c r="L5" s="262"/>
    </row>
    <row r="6" spans="1:49" s="57" customFormat="1" ht="33" customHeight="1">
      <c r="A6" s="149"/>
      <c r="B6" s="196" t="s">
        <v>707</v>
      </c>
      <c r="C6" s="197"/>
      <c r="D6" s="198"/>
      <c r="E6" s="180"/>
      <c r="F6" s="180"/>
      <c r="G6" s="180"/>
      <c r="H6" s="180"/>
      <c r="I6" s="180"/>
      <c r="J6" s="180"/>
      <c r="K6" s="180"/>
      <c r="L6" s="180"/>
      <c r="O6" s="71"/>
      <c r="P6" s="71" t="s">
        <v>482</v>
      </c>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row>
    <row r="7" spans="1:12" ht="21.75" customHeight="1">
      <c r="A7" s="199"/>
      <c r="B7" s="200" t="s">
        <v>208</v>
      </c>
      <c r="C7" s="200"/>
      <c r="D7" s="168" t="s">
        <v>12</v>
      </c>
      <c r="E7" s="152">
        <v>19060</v>
      </c>
      <c r="F7" s="152">
        <f aca="true" t="shared" si="0" ref="F7:L7">E7</f>
        <v>19060</v>
      </c>
      <c r="G7" s="152">
        <f t="shared" si="0"/>
        <v>19060</v>
      </c>
      <c r="H7" s="152">
        <f t="shared" si="0"/>
        <v>19060</v>
      </c>
      <c r="I7" s="152">
        <f t="shared" si="0"/>
        <v>19060</v>
      </c>
      <c r="J7" s="152">
        <f t="shared" si="0"/>
        <v>19060</v>
      </c>
      <c r="K7" s="152">
        <f t="shared" si="0"/>
        <v>19060</v>
      </c>
      <c r="L7" s="152">
        <f t="shared" si="0"/>
        <v>19060</v>
      </c>
    </row>
    <row r="8" spans="1:12" ht="21.75" customHeight="1">
      <c r="A8" s="199"/>
      <c r="B8" s="200" t="s">
        <v>207</v>
      </c>
      <c r="C8" s="200"/>
      <c r="D8" s="168" t="s">
        <v>12</v>
      </c>
      <c r="E8" s="152">
        <v>17550</v>
      </c>
      <c r="F8" s="152">
        <f aca="true" t="shared" si="1" ref="F8:L8">E8</f>
        <v>17550</v>
      </c>
      <c r="G8" s="152">
        <f t="shared" si="1"/>
        <v>17550</v>
      </c>
      <c r="H8" s="152">
        <f t="shared" si="1"/>
        <v>17550</v>
      </c>
      <c r="I8" s="152">
        <f t="shared" si="1"/>
        <v>17550</v>
      </c>
      <c r="J8" s="152">
        <f t="shared" si="1"/>
        <v>17550</v>
      </c>
      <c r="K8" s="152">
        <f t="shared" si="1"/>
        <v>17550</v>
      </c>
      <c r="L8" s="152">
        <f t="shared" si="1"/>
        <v>17550</v>
      </c>
    </row>
    <row r="9" spans="1:12" s="57" customFormat="1" ht="33" customHeight="1">
      <c r="A9" s="149"/>
      <c r="B9" s="196" t="s">
        <v>708</v>
      </c>
      <c r="C9" s="197"/>
      <c r="D9" s="198"/>
      <c r="E9" s="180"/>
      <c r="F9" s="180"/>
      <c r="G9" s="180"/>
      <c r="H9" s="180"/>
      <c r="I9" s="180"/>
      <c r="J9" s="180"/>
      <c r="K9" s="180"/>
      <c r="L9" s="180"/>
    </row>
    <row r="10" spans="1:12" s="61" customFormat="1" ht="21.75" customHeight="1">
      <c r="A10" s="199"/>
      <c r="B10" s="200" t="s">
        <v>208</v>
      </c>
      <c r="C10" s="200"/>
      <c r="D10" s="168" t="s">
        <v>12</v>
      </c>
      <c r="E10" s="152">
        <v>20580</v>
      </c>
      <c r="F10" s="152">
        <f aca="true" t="shared" si="2" ref="F10:L10">E10</f>
        <v>20580</v>
      </c>
      <c r="G10" s="152">
        <f t="shared" si="2"/>
        <v>20580</v>
      </c>
      <c r="H10" s="152">
        <f t="shared" si="2"/>
        <v>20580</v>
      </c>
      <c r="I10" s="152">
        <f t="shared" si="2"/>
        <v>20580</v>
      </c>
      <c r="J10" s="152">
        <f t="shared" si="2"/>
        <v>20580</v>
      </c>
      <c r="K10" s="152">
        <f t="shared" si="2"/>
        <v>20580</v>
      </c>
      <c r="L10" s="152">
        <f t="shared" si="2"/>
        <v>20580</v>
      </c>
    </row>
    <row r="11" spans="1:12" s="61" customFormat="1" ht="21.75" customHeight="1">
      <c r="A11" s="199"/>
      <c r="B11" s="200" t="s">
        <v>207</v>
      </c>
      <c r="C11" s="200"/>
      <c r="D11" s="168" t="s">
        <v>12</v>
      </c>
      <c r="E11" s="152">
        <v>18950</v>
      </c>
      <c r="F11" s="152">
        <f aca="true" t="shared" si="3" ref="F11:L11">E11</f>
        <v>18950</v>
      </c>
      <c r="G11" s="152">
        <f t="shared" si="3"/>
        <v>18950</v>
      </c>
      <c r="H11" s="152">
        <f t="shared" si="3"/>
        <v>18950</v>
      </c>
      <c r="I11" s="152">
        <f t="shared" si="3"/>
        <v>18950</v>
      </c>
      <c r="J11" s="152">
        <f t="shared" si="3"/>
        <v>18950</v>
      </c>
      <c r="K11" s="152">
        <f t="shared" si="3"/>
        <v>18950</v>
      </c>
      <c r="L11" s="152">
        <f t="shared" si="3"/>
        <v>18950</v>
      </c>
    </row>
    <row r="12" spans="1:12" ht="21" customHeight="1">
      <c r="A12" s="149">
        <v>2</v>
      </c>
      <c r="B12" s="178" t="s">
        <v>405</v>
      </c>
      <c r="C12" s="200"/>
      <c r="D12" s="168"/>
      <c r="E12" s="180"/>
      <c r="F12" s="152"/>
      <c r="G12" s="152"/>
      <c r="H12" s="152"/>
      <c r="I12" s="152"/>
      <c r="J12" s="152"/>
      <c r="K12" s="152"/>
      <c r="L12" s="152"/>
    </row>
    <row r="13" spans="1:49" s="57" customFormat="1" ht="33" customHeight="1">
      <c r="A13" s="149"/>
      <c r="B13" s="352" t="s">
        <v>707</v>
      </c>
      <c r="C13" s="197"/>
      <c r="D13" s="168" t="s">
        <v>12</v>
      </c>
      <c r="E13" s="185">
        <v>16170</v>
      </c>
      <c r="F13" s="152">
        <f aca="true" t="shared" si="4" ref="F13:L13">E13</f>
        <v>16170</v>
      </c>
      <c r="G13" s="152">
        <f t="shared" si="4"/>
        <v>16170</v>
      </c>
      <c r="H13" s="152">
        <f t="shared" si="4"/>
        <v>16170</v>
      </c>
      <c r="I13" s="152">
        <f t="shared" si="4"/>
        <v>16170</v>
      </c>
      <c r="J13" s="152">
        <f t="shared" si="4"/>
        <v>16170</v>
      </c>
      <c r="K13" s="152">
        <f t="shared" si="4"/>
        <v>16170</v>
      </c>
      <c r="L13" s="152">
        <f t="shared" si="4"/>
        <v>16170</v>
      </c>
      <c r="O13" s="71"/>
      <c r="P13" s="71" t="s">
        <v>482</v>
      </c>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v>155000</v>
      </c>
      <c r="AU13" s="71"/>
      <c r="AV13" s="71"/>
      <c r="AW13" s="71"/>
    </row>
    <row r="14" spans="1:12" ht="34.5" customHeight="1">
      <c r="A14" s="149"/>
      <c r="B14" s="352" t="s">
        <v>708</v>
      </c>
      <c r="C14" s="12"/>
      <c r="D14" s="168" t="s">
        <v>12</v>
      </c>
      <c r="E14" s="185">
        <v>17420</v>
      </c>
      <c r="F14" s="185">
        <f>E14</f>
        <v>17420</v>
      </c>
      <c r="G14" s="185">
        <f aca="true" t="shared" si="5" ref="G14:L14">F14</f>
        <v>17420</v>
      </c>
      <c r="H14" s="185">
        <f t="shared" si="5"/>
        <v>17420</v>
      </c>
      <c r="I14" s="185">
        <f t="shared" si="5"/>
        <v>17420</v>
      </c>
      <c r="J14" s="185">
        <f t="shared" si="5"/>
        <v>17420</v>
      </c>
      <c r="K14" s="185">
        <f t="shared" si="5"/>
        <v>17420</v>
      </c>
      <c r="L14" s="185">
        <f t="shared" si="5"/>
        <v>17420</v>
      </c>
    </row>
    <row r="15" spans="1:49" s="57" customFormat="1" ht="22.5" customHeight="1">
      <c r="A15" s="99">
        <v>3</v>
      </c>
      <c r="B15" s="109" t="s">
        <v>268</v>
      </c>
      <c r="C15" s="116"/>
      <c r="D15" s="110"/>
      <c r="E15" s="117"/>
      <c r="F15" s="184"/>
      <c r="G15" s="184"/>
      <c r="H15" s="184"/>
      <c r="I15" s="184"/>
      <c r="J15" s="184"/>
      <c r="K15" s="184"/>
      <c r="L15" s="184"/>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row>
    <row r="16" spans="1:16" ht="48.75" customHeight="1">
      <c r="A16" s="99"/>
      <c r="B16" s="115" t="s">
        <v>657</v>
      </c>
      <c r="C16" s="97"/>
      <c r="D16" s="113" t="s">
        <v>267</v>
      </c>
      <c r="E16" s="118"/>
      <c r="F16" s="185"/>
      <c r="G16" s="185"/>
      <c r="H16" s="185">
        <v>14500000</v>
      </c>
      <c r="I16" s="185"/>
      <c r="J16" s="185"/>
      <c r="K16" s="185"/>
      <c r="L16" s="185"/>
      <c r="P16" s="70">
        <v>13600000</v>
      </c>
    </row>
    <row r="17" spans="1:16" ht="30" customHeight="1">
      <c r="A17" s="99">
        <v>4</v>
      </c>
      <c r="B17" s="119" t="s">
        <v>440</v>
      </c>
      <c r="C17" s="120"/>
      <c r="D17" s="102"/>
      <c r="E17" s="103"/>
      <c r="F17" s="152"/>
      <c r="G17" s="152"/>
      <c r="H17" s="152"/>
      <c r="I17" s="153"/>
      <c r="J17" s="153"/>
      <c r="K17" s="153"/>
      <c r="L17" s="153"/>
      <c r="N17" s="4"/>
      <c r="O17" s="72"/>
      <c r="P17" s="70" t="s">
        <v>321</v>
      </c>
    </row>
    <row r="18" spans="1:23" ht="21.75" customHeight="1">
      <c r="A18" s="99" t="s">
        <v>16</v>
      </c>
      <c r="B18" s="119" t="s">
        <v>342</v>
      </c>
      <c r="C18" s="101"/>
      <c r="D18" s="121"/>
      <c r="E18" s="111"/>
      <c r="F18" s="180"/>
      <c r="G18" s="180"/>
      <c r="H18" s="180"/>
      <c r="I18" s="186"/>
      <c r="J18" s="186"/>
      <c r="K18" s="186"/>
      <c r="L18" s="153"/>
      <c r="N18" s="4"/>
      <c r="O18" s="72"/>
      <c r="P18" s="70" t="s">
        <v>322</v>
      </c>
      <c r="Q18" s="70" t="s">
        <v>323</v>
      </c>
      <c r="R18" s="70" t="s">
        <v>324</v>
      </c>
      <c r="S18" s="70" t="s">
        <v>325</v>
      </c>
      <c r="T18" s="70" t="s">
        <v>326</v>
      </c>
      <c r="U18" s="70" t="s">
        <v>327</v>
      </c>
      <c r="V18" s="70" t="s">
        <v>328</v>
      </c>
      <c r="W18" s="70" t="s">
        <v>329</v>
      </c>
    </row>
    <row r="19" spans="1:49" s="93" customFormat="1" ht="20.25" customHeight="1">
      <c r="A19" s="121"/>
      <c r="B19" s="100" t="s">
        <v>343</v>
      </c>
      <c r="C19" s="101"/>
      <c r="D19" s="102" t="s">
        <v>13</v>
      </c>
      <c r="E19" s="103">
        <v>16350</v>
      </c>
      <c r="F19" s="152">
        <v>16450</v>
      </c>
      <c r="G19" s="153">
        <v>16550</v>
      </c>
      <c r="H19" s="152">
        <v>16500</v>
      </c>
      <c r="I19" s="152">
        <v>16550</v>
      </c>
      <c r="J19" s="153">
        <v>16600</v>
      </c>
      <c r="K19" s="153">
        <v>16600</v>
      </c>
      <c r="L19" s="153">
        <v>16750</v>
      </c>
      <c r="M19" s="59">
        <v>15979</v>
      </c>
      <c r="N19" s="4">
        <v>13810</v>
      </c>
      <c r="O19" s="72"/>
      <c r="P19" s="94">
        <f>408-30</f>
        <v>378</v>
      </c>
      <c r="Q19" s="94">
        <f>P19-4+40</f>
        <v>414</v>
      </c>
      <c r="R19" s="94">
        <f>Q19+33</f>
        <v>447</v>
      </c>
      <c r="S19" s="94">
        <v>13</v>
      </c>
      <c r="T19" s="94">
        <f>S19+30</f>
        <v>43</v>
      </c>
      <c r="U19" s="94">
        <f>S19+60</f>
        <v>73</v>
      </c>
      <c r="V19" s="94">
        <f>S19+150</f>
        <v>163</v>
      </c>
      <c r="W19" s="94">
        <f>S19+180</f>
        <v>193</v>
      </c>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row>
    <row r="20" spans="1:49" s="93" customFormat="1" ht="20.25" customHeight="1">
      <c r="A20" s="121"/>
      <c r="B20" s="100" t="s">
        <v>344</v>
      </c>
      <c r="C20" s="101"/>
      <c r="D20" s="102" t="s">
        <v>13</v>
      </c>
      <c r="E20" s="103">
        <v>16350</v>
      </c>
      <c r="F20" s="152">
        <f>F19</f>
        <v>16450</v>
      </c>
      <c r="G20" s="153">
        <v>16550</v>
      </c>
      <c r="H20" s="152">
        <v>16500</v>
      </c>
      <c r="I20" s="152">
        <v>16550</v>
      </c>
      <c r="J20" s="153">
        <f>J19</f>
        <v>16600</v>
      </c>
      <c r="K20" s="153">
        <v>16600</v>
      </c>
      <c r="L20" s="153">
        <v>16750</v>
      </c>
      <c r="M20" s="59">
        <v>16200</v>
      </c>
      <c r="N20" s="4"/>
      <c r="O20" s="72"/>
      <c r="P20" s="94">
        <f>P19/100*150</f>
        <v>567</v>
      </c>
      <c r="Q20" s="94">
        <f aca="true" t="shared" si="6" ref="Q20:V20">Q19/100*150</f>
        <v>621</v>
      </c>
      <c r="R20" s="94"/>
      <c r="S20" s="94">
        <f t="shared" si="6"/>
        <v>19.5</v>
      </c>
      <c r="T20" s="94">
        <f>T19/100*150</f>
        <v>64.5</v>
      </c>
      <c r="U20" s="94">
        <f t="shared" si="6"/>
        <v>109.5</v>
      </c>
      <c r="V20" s="94">
        <f t="shared" si="6"/>
        <v>244.49999999999997</v>
      </c>
      <c r="W20" s="94">
        <f>W19/100*150</f>
        <v>289.5</v>
      </c>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row>
    <row r="21" spans="1:49" s="93" customFormat="1" ht="20.25" customHeight="1">
      <c r="A21" s="121"/>
      <c r="B21" s="100" t="s">
        <v>345</v>
      </c>
      <c r="C21" s="101"/>
      <c r="D21" s="102" t="s">
        <v>13</v>
      </c>
      <c r="E21" s="103">
        <v>16350</v>
      </c>
      <c r="F21" s="152">
        <v>16450</v>
      </c>
      <c r="G21" s="153">
        <v>16500</v>
      </c>
      <c r="H21" s="152">
        <v>16400</v>
      </c>
      <c r="I21" s="152">
        <v>16450</v>
      </c>
      <c r="J21" s="153">
        <v>16500</v>
      </c>
      <c r="K21" s="153">
        <v>16500</v>
      </c>
      <c r="L21" s="153">
        <v>16650</v>
      </c>
      <c r="M21" s="181">
        <f>M20-M19</f>
        <v>221</v>
      </c>
      <c r="N21" s="22"/>
      <c r="O21" s="73" t="s">
        <v>330</v>
      </c>
      <c r="P21" s="94"/>
      <c r="Q21" s="94"/>
      <c r="R21" s="94"/>
      <c r="S21" s="94">
        <v>395</v>
      </c>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row>
    <row r="22" spans="1:49" s="93" customFormat="1" ht="20.25" customHeight="1">
      <c r="A22" s="121"/>
      <c r="B22" s="100" t="s">
        <v>346</v>
      </c>
      <c r="C22" s="101"/>
      <c r="D22" s="102" t="s">
        <v>13</v>
      </c>
      <c r="E22" s="103">
        <v>16100</v>
      </c>
      <c r="F22" s="152">
        <v>16200</v>
      </c>
      <c r="G22" s="153">
        <v>16350</v>
      </c>
      <c r="H22" s="152">
        <v>16200</v>
      </c>
      <c r="I22" s="152">
        <v>16250</v>
      </c>
      <c r="J22" s="153">
        <v>16300</v>
      </c>
      <c r="K22" s="153">
        <v>16300</v>
      </c>
      <c r="L22" s="153">
        <v>16450</v>
      </c>
      <c r="O22" s="182">
        <v>10</v>
      </c>
      <c r="P22" s="94">
        <f>395-30</f>
        <v>365</v>
      </c>
      <c r="Q22" s="94">
        <f>P22+36</f>
        <v>401</v>
      </c>
      <c r="R22" s="94">
        <v>434</v>
      </c>
      <c r="S22" s="94">
        <v>395</v>
      </c>
      <c r="T22" s="94">
        <f>S22+30</f>
        <v>425</v>
      </c>
      <c r="U22" s="94">
        <f>S22+60</f>
        <v>455</v>
      </c>
      <c r="V22" s="94">
        <f>S22+150</f>
        <v>545</v>
      </c>
      <c r="W22" s="94">
        <f>S22+180</f>
        <v>575</v>
      </c>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row>
    <row r="23" spans="1:49" s="93" customFormat="1" ht="24.75" customHeight="1">
      <c r="A23" s="121"/>
      <c r="B23" s="100" t="s">
        <v>347</v>
      </c>
      <c r="C23" s="101"/>
      <c r="D23" s="102" t="s">
        <v>13</v>
      </c>
      <c r="E23" s="103">
        <v>16000</v>
      </c>
      <c r="F23" s="152">
        <v>16100</v>
      </c>
      <c r="G23" s="153">
        <v>16550</v>
      </c>
      <c r="H23" s="152">
        <v>16500</v>
      </c>
      <c r="I23" s="152">
        <v>16550</v>
      </c>
      <c r="J23" s="153">
        <v>16500</v>
      </c>
      <c r="K23" s="153">
        <v>16500</v>
      </c>
      <c r="L23" s="153">
        <v>16650</v>
      </c>
      <c r="M23" s="59">
        <v>13970</v>
      </c>
      <c r="N23" s="58">
        <v>13810</v>
      </c>
      <c r="O23" s="73">
        <v>12</v>
      </c>
      <c r="P23" s="94">
        <f>P22/100*150</f>
        <v>547.5</v>
      </c>
      <c r="Q23" s="94">
        <f aca="true" t="shared" si="7" ref="Q23:W23">Q22/100*150</f>
        <v>601.5</v>
      </c>
      <c r="R23" s="94">
        <f t="shared" si="7"/>
        <v>651</v>
      </c>
      <c r="S23" s="94">
        <f t="shared" si="7"/>
        <v>592.5</v>
      </c>
      <c r="T23" s="94">
        <f t="shared" si="7"/>
        <v>637.5</v>
      </c>
      <c r="U23" s="94">
        <f t="shared" si="7"/>
        <v>682.5</v>
      </c>
      <c r="V23" s="94">
        <f t="shared" si="7"/>
        <v>817.5</v>
      </c>
      <c r="W23" s="94">
        <f t="shared" si="7"/>
        <v>862.5</v>
      </c>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row>
    <row r="24" spans="1:49" s="93" customFormat="1" ht="20.25" customHeight="1">
      <c r="A24" s="121" t="s">
        <v>18</v>
      </c>
      <c r="B24" s="119" t="s">
        <v>341</v>
      </c>
      <c r="C24" s="120"/>
      <c r="D24" s="102"/>
      <c r="E24" s="103"/>
      <c r="F24" s="152"/>
      <c r="G24" s="152"/>
      <c r="H24" s="152"/>
      <c r="I24" s="153"/>
      <c r="J24" s="153"/>
      <c r="K24" s="153"/>
      <c r="L24" s="153"/>
      <c r="M24" s="181" t="e">
        <f>#REF!+#REF!</f>
        <v>#REF!</v>
      </c>
      <c r="N24" s="181" t="e">
        <f>#REF!+#REF!</f>
        <v>#REF!</v>
      </c>
      <c r="O24" s="183"/>
      <c r="P24" s="183" t="e">
        <f>#REF!-#REF!</f>
        <v>#REF!</v>
      </c>
      <c r="Q24" s="76"/>
      <c r="R24" s="95"/>
      <c r="S24" s="95" t="e">
        <f>#REF!+#REF!</f>
        <v>#REF!</v>
      </c>
      <c r="T24" s="95" t="e">
        <f>#REF!+#REF!</f>
        <v>#REF!</v>
      </c>
      <c r="U24" s="95" t="e">
        <f>#REF!+#REF!</f>
        <v>#REF!</v>
      </c>
      <c r="V24" s="95" t="e">
        <f>#REF!+#REF!</f>
        <v>#REF!</v>
      </c>
      <c r="W24" s="95" t="e">
        <f>#REF!+#REF!</f>
        <v>#REF!</v>
      </c>
      <c r="X24" s="95" t="e">
        <f>#REF!+#REF!</f>
        <v>#REF!</v>
      </c>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row>
    <row r="25" spans="1:49" s="93" customFormat="1" ht="18" customHeight="1">
      <c r="A25" s="121"/>
      <c r="B25" s="100" t="s">
        <v>348</v>
      </c>
      <c r="C25" s="120"/>
      <c r="D25" s="102" t="s">
        <v>13</v>
      </c>
      <c r="E25" s="103">
        <v>16300</v>
      </c>
      <c r="F25" s="152">
        <v>16600</v>
      </c>
      <c r="G25" s="152">
        <v>16700</v>
      </c>
      <c r="H25" s="153">
        <v>16650</v>
      </c>
      <c r="I25" s="153">
        <f>G25</f>
        <v>16700</v>
      </c>
      <c r="J25" s="153">
        <f>G25</f>
        <v>16700</v>
      </c>
      <c r="K25" s="153">
        <v>16750</v>
      </c>
      <c r="L25" s="153">
        <v>16850</v>
      </c>
      <c r="M25" s="181" t="e">
        <f>M24+221</f>
        <v>#REF!</v>
      </c>
      <c r="N25" s="181" t="e">
        <f>N24+221</f>
        <v>#REF!</v>
      </c>
      <c r="O25" s="183"/>
      <c r="P25" s="94"/>
      <c r="Q25" s="94"/>
      <c r="R25" s="95"/>
      <c r="S25" s="95">
        <v>1000</v>
      </c>
      <c r="T25" s="95">
        <v>1000</v>
      </c>
      <c r="U25" s="95">
        <v>1000</v>
      </c>
      <c r="V25" s="95">
        <v>1000</v>
      </c>
      <c r="W25" s="95">
        <v>1000</v>
      </c>
      <c r="X25" s="95">
        <v>1000</v>
      </c>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row>
    <row r="26" spans="1:49" s="93" customFormat="1" ht="18" customHeight="1">
      <c r="A26" s="121"/>
      <c r="B26" s="100" t="s">
        <v>349</v>
      </c>
      <c r="C26" s="101"/>
      <c r="D26" s="102" t="s">
        <v>13</v>
      </c>
      <c r="E26" s="103">
        <f>E25</f>
        <v>16300</v>
      </c>
      <c r="F26" s="152">
        <f>F25</f>
        <v>16600</v>
      </c>
      <c r="G26" s="152">
        <v>16700</v>
      </c>
      <c r="H26" s="153">
        <v>16650</v>
      </c>
      <c r="I26" s="153">
        <f>I25</f>
        <v>16700</v>
      </c>
      <c r="J26" s="153">
        <f>J25</f>
        <v>16700</v>
      </c>
      <c r="K26" s="153">
        <v>16750</v>
      </c>
      <c r="L26" s="153">
        <v>16850</v>
      </c>
      <c r="O26" s="94"/>
      <c r="P26" s="77">
        <v>13510</v>
      </c>
      <c r="Q26" s="77">
        <v>13810</v>
      </c>
      <c r="R26" s="95"/>
      <c r="S26" s="95" t="e">
        <f aca="true" t="shared" si="8" ref="S26:X26">S24/S25</f>
        <v>#REF!</v>
      </c>
      <c r="T26" s="95" t="e">
        <f t="shared" si="8"/>
        <v>#REF!</v>
      </c>
      <c r="U26" s="95" t="e">
        <f t="shared" si="8"/>
        <v>#REF!</v>
      </c>
      <c r="V26" s="95" t="e">
        <f t="shared" si="8"/>
        <v>#REF!</v>
      </c>
      <c r="W26" s="95" t="e">
        <f t="shared" si="8"/>
        <v>#REF!</v>
      </c>
      <c r="X26" s="95" t="e">
        <f t="shared" si="8"/>
        <v>#REF!</v>
      </c>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row>
    <row r="27" spans="1:49" s="93" customFormat="1" ht="18" customHeight="1">
      <c r="A27" s="121"/>
      <c r="B27" s="100" t="s">
        <v>350</v>
      </c>
      <c r="C27" s="101"/>
      <c r="D27" s="102" t="s">
        <v>13</v>
      </c>
      <c r="E27" s="103">
        <f>E26</f>
        <v>16300</v>
      </c>
      <c r="F27" s="152">
        <v>16600</v>
      </c>
      <c r="G27" s="152">
        <v>16700</v>
      </c>
      <c r="H27" s="153">
        <v>16650</v>
      </c>
      <c r="I27" s="153">
        <f>I26</f>
        <v>16700</v>
      </c>
      <c r="J27" s="153">
        <f>J26</f>
        <v>16700</v>
      </c>
      <c r="K27" s="153">
        <v>16750</v>
      </c>
      <c r="L27" s="153">
        <v>16850</v>
      </c>
      <c r="O27" s="94"/>
      <c r="P27" s="94">
        <f>+P26*10%</f>
        <v>1351</v>
      </c>
      <c r="Q27" s="94">
        <f>+Q26*10%</f>
        <v>1381</v>
      </c>
      <c r="R27" s="95"/>
      <c r="S27" s="95">
        <v>862</v>
      </c>
      <c r="T27" s="95">
        <f>S27</f>
        <v>862</v>
      </c>
      <c r="U27" s="95">
        <f>T27</f>
        <v>862</v>
      </c>
      <c r="V27" s="95">
        <f>U27</f>
        <v>862</v>
      </c>
      <c r="W27" s="95">
        <f>V27</f>
        <v>862</v>
      </c>
      <c r="X27" s="95">
        <f>W27</f>
        <v>862</v>
      </c>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row>
    <row r="28" spans="1:49" s="93" customFormat="1" ht="18" customHeight="1">
      <c r="A28" s="121"/>
      <c r="B28" s="100" t="s">
        <v>351</v>
      </c>
      <c r="C28" s="101"/>
      <c r="D28" s="102" t="s">
        <v>13</v>
      </c>
      <c r="E28" s="104">
        <v>16385</v>
      </c>
      <c r="F28" s="153">
        <v>16550</v>
      </c>
      <c r="G28" s="152">
        <v>16650</v>
      </c>
      <c r="H28" s="153">
        <v>16600</v>
      </c>
      <c r="I28" s="153">
        <v>16600</v>
      </c>
      <c r="J28" s="153">
        <f>J27</f>
        <v>16700</v>
      </c>
      <c r="K28" s="153">
        <v>16750</v>
      </c>
      <c r="L28" s="153">
        <v>16850</v>
      </c>
      <c r="M28" s="93">
        <f>14140-13560</f>
        <v>580</v>
      </c>
      <c r="O28" s="94"/>
      <c r="P28" s="183">
        <f>P27+P26</f>
        <v>14861</v>
      </c>
      <c r="Q28" s="183">
        <f>Q27+Q26</f>
        <v>15191</v>
      </c>
      <c r="R28" s="95"/>
      <c r="S28" s="95" t="e">
        <f aca="true" t="shared" si="9" ref="S28:X28">S26+S27</f>
        <v>#REF!</v>
      </c>
      <c r="T28" s="95" t="e">
        <f t="shared" si="9"/>
        <v>#REF!</v>
      </c>
      <c r="U28" s="95" t="e">
        <f t="shared" si="9"/>
        <v>#REF!</v>
      </c>
      <c r="V28" s="95" t="e">
        <f t="shared" si="9"/>
        <v>#REF!</v>
      </c>
      <c r="W28" s="95" t="e">
        <f t="shared" si="9"/>
        <v>#REF!</v>
      </c>
      <c r="X28" s="95" t="e">
        <f t="shared" si="9"/>
        <v>#REF!</v>
      </c>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row>
    <row r="29" spans="1:49" s="93" customFormat="1" ht="20.25" customHeight="1">
      <c r="A29" s="121"/>
      <c r="B29" s="100" t="s">
        <v>352</v>
      </c>
      <c r="C29" s="101"/>
      <c r="D29" s="102" t="s">
        <v>13</v>
      </c>
      <c r="E29" s="104">
        <f>E28</f>
        <v>16385</v>
      </c>
      <c r="F29" s="153">
        <v>16600</v>
      </c>
      <c r="G29" s="152">
        <v>16700</v>
      </c>
      <c r="H29" s="153">
        <v>16650</v>
      </c>
      <c r="I29" s="153">
        <v>16680</v>
      </c>
      <c r="J29" s="153">
        <v>16700</v>
      </c>
      <c r="K29" s="153">
        <v>16730</v>
      </c>
      <c r="L29" s="153">
        <v>16800</v>
      </c>
      <c r="M29" s="93">
        <f>14040-13510</f>
        <v>530</v>
      </c>
      <c r="O29" s="94"/>
      <c r="P29" s="94">
        <v>657</v>
      </c>
      <c r="Q29" s="94">
        <f>4.08*150</f>
        <v>612</v>
      </c>
      <c r="R29" s="95"/>
      <c r="S29" s="95">
        <v>100</v>
      </c>
      <c r="T29" s="95">
        <v>100</v>
      </c>
      <c r="U29" s="95">
        <v>100</v>
      </c>
      <c r="V29" s="95">
        <v>100</v>
      </c>
      <c r="W29" s="95">
        <v>100</v>
      </c>
      <c r="X29" s="95">
        <v>100</v>
      </c>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row>
    <row r="30" spans="1:49" s="61" customFormat="1" ht="20.25" customHeight="1">
      <c r="A30" s="149"/>
      <c r="B30" s="150" t="s">
        <v>105</v>
      </c>
      <c r="C30" s="151"/>
      <c r="D30" s="2" t="s">
        <v>13</v>
      </c>
      <c r="E30" s="152">
        <v>17000</v>
      </c>
      <c r="F30" s="152">
        <v>17500</v>
      </c>
      <c r="G30" s="152">
        <v>19000</v>
      </c>
      <c r="H30" s="152">
        <v>18000</v>
      </c>
      <c r="I30" s="152">
        <v>19000</v>
      </c>
      <c r="J30" s="153">
        <v>19500</v>
      </c>
      <c r="K30" s="153">
        <v>20500</v>
      </c>
      <c r="L30" s="153">
        <v>21000</v>
      </c>
      <c r="M30" s="61" t="e">
        <f>+#REF!*10%</f>
        <v>#REF!</v>
      </c>
      <c r="N30" s="61" t="e">
        <f>+#REF!*10%</f>
        <v>#REF!</v>
      </c>
      <c r="O30" s="74"/>
      <c r="P30" s="154"/>
      <c r="Q30" s="70"/>
      <c r="R30" s="70"/>
      <c r="S30" s="407" t="s">
        <v>340</v>
      </c>
      <c r="T30" s="407"/>
      <c r="U30" s="407"/>
      <c r="V30" s="407"/>
      <c r="W30" s="407"/>
      <c r="X30" s="407"/>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row>
    <row r="31" spans="1:12" ht="18" customHeight="1">
      <c r="A31" s="99"/>
      <c r="B31" s="100" t="s">
        <v>106</v>
      </c>
      <c r="C31" s="120"/>
      <c r="D31" s="102" t="s">
        <v>13</v>
      </c>
      <c r="E31" s="103">
        <v>20000</v>
      </c>
      <c r="F31" s="152">
        <v>21000</v>
      </c>
      <c r="G31" s="152">
        <v>22000</v>
      </c>
      <c r="H31" s="152">
        <v>21000</v>
      </c>
      <c r="I31" s="153">
        <v>21000</v>
      </c>
      <c r="J31" s="152">
        <v>22000</v>
      </c>
      <c r="K31" s="153">
        <v>22000</v>
      </c>
      <c r="L31" s="153">
        <v>22000</v>
      </c>
    </row>
    <row r="32" spans="1:22" ht="18" customHeight="1">
      <c r="A32" s="99"/>
      <c r="B32" s="100" t="s">
        <v>107</v>
      </c>
      <c r="C32" s="120"/>
      <c r="D32" s="102" t="s">
        <v>13</v>
      </c>
      <c r="E32" s="103">
        <v>20000</v>
      </c>
      <c r="F32" s="152">
        <v>21000</v>
      </c>
      <c r="G32" s="152">
        <v>22000</v>
      </c>
      <c r="H32" s="152">
        <v>21000</v>
      </c>
      <c r="I32" s="153">
        <v>21000</v>
      </c>
      <c r="J32" s="152">
        <v>22000</v>
      </c>
      <c r="K32" s="153">
        <v>22000</v>
      </c>
      <c r="L32" s="153">
        <v>22000</v>
      </c>
      <c r="M32" s="60"/>
      <c r="N32" s="56">
        <f>40+245+110</f>
        <v>395</v>
      </c>
      <c r="O32" s="70" t="s">
        <v>331</v>
      </c>
      <c r="P32" s="70" t="s">
        <v>332</v>
      </c>
      <c r="Q32" s="70" t="s">
        <v>333</v>
      </c>
      <c r="R32" s="70" t="s">
        <v>334</v>
      </c>
      <c r="S32" s="70" t="s">
        <v>335</v>
      </c>
      <c r="T32" s="70" t="s">
        <v>336</v>
      </c>
      <c r="U32" s="70" t="s">
        <v>337</v>
      </c>
      <c r="V32" s="70" t="s">
        <v>338</v>
      </c>
    </row>
    <row r="33" spans="1:15" ht="18" customHeight="1">
      <c r="A33" s="99"/>
      <c r="B33" s="100" t="s">
        <v>108</v>
      </c>
      <c r="C33" s="120"/>
      <c r="D33" s="102" t="s">
        <v>13</v>
      </c>
      <c r="E33" s="103">
        <v>20000</v>
      </c>
      <c r="F33" s="152">
        <v>21000</v>
      </c>
      <c r="G33" s="152">
        <v>22000</v>
      </c>
      <c r="H33" s="152">
        <v>21000</v>
      </c>
      <c r="I33" s="153">
        <v>21000</v>
      </c>
      <c r="J33" s="152">
        <v>22000</v>
      </c>
      <c r="K33" s="153">
        <v>22000</v>
      </c>
      <c r="L33" s="153">
        <v>22000</v>
      </c>
      <c r="M33" s="60"/>
      <c r="O33" s="70" t="s">
        <v>339</v>
      </c>
    </row>
    <row r="34" spans="1:13" ht="18" customHeight="1">
      <c r="A34" s="99"/>
      <c r="B34" s="100" t="s">
        <v>112</v>
      </c>
      <c r="C34" s="120"/>
      <c r="D34" s="102" t="s">
        <v>13</v>
      </c>
      <c r="E34" s="103"/>
      <c r="F34" s="152"/>
      <c r="G34" s="152">
        <v>22000</v>
      </c>
      <c r="H34" s="152"/>
      <c r="I34" s="153">
        <v>21000</v>
      </c>
      <c r="J34" s="152"/>
      <c r="K34" s="153"/>
      <c r="L34" s="153"/>
      <c r="M34" s="60"/>
    </row>
    <row r="35" spans="1:41" s="89" customFormat="1" ht="18" customHeight="1">
      <c r="A35" s="99" t="s">
        <v>61</v>
      </c>
      <c r="B35" s="119" t="s">
        <v>313</v>
      </c>
      <c r="C35" s="101"/>
      <c r="D35" s="121"/>
      <c r="E35" s="111"/>
      <c r="F35" s="180"/>
      <c r="G35" s="180"/>
      <c r="H35" s="180"/>
      <c r="I35" s="186"/>
      <c r="J35" s="180"/>
      <c r="K35" s="186"/>
      <c r="L35" s="186"/>
      <c r="M35" s="88"/>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row>
    <row r="36" spans="1:41" s="91" customFormat="1" ht="18" customHeight="1">
      <c r="A36" s="99"/>
      <c r="B36" s="96" t="s">
        <v>257</v>
      </c>
      <c r="C36" s="123"/>
      <c r="D36" s="98" t="s">
        <v>13</v>
      </c>
      <c r="E36" s="124">
        <v>16930</v>
      </c>
      <c r="F36" s="29">
        <v>16980</v>
      </c>
      <c r="G36" s="29">
        <v>17010</v>
      </c>
      <c r="H36" s="29">
        <v>16950</v>
      </c>
      <c r="I36" s="30">
        <v>16970</v>
      </c>
      <c r="J36" s="29">
        <v>16980</v>
      </c>
      <c r="K36" s="29">
        <v>17010</v>
      </c>
      <c r="L36" s="29">
        <v>17050</v>
      </c>
      <c r="M36" s="9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row>
    <row r="37" spans="1:41" s="91" customFormat="1" ht="18" customHeight="1">
      <c r="A37" s="99"/>
      <c r="B37" s="96" t="s">
        <v>258</v>
      </c>
      <c r="C37" s="123"/>
      <c r="D37" s="98" t="s">
        <v>13</v>
      </c>
      <c r="E37" s="124">
        <v>17030</v>
      </c>
      <c r="F37" s="29">
        <v>17080</v>
      </c>
      <c r="G37" s="29">
        <v>17110</v>
      </c>
      <c r="H37" s="29">
        <v>17050</v>
      </c>
      <c r="I37" s="30">
        <v>17070</v>
      </c>
      <c r="J37" s="29">
        <v>17080</v>
      </c>
      <c r="K37" s="29">
        <v>17110</v>
      </c>
      <c r="L37" s="29">
        <v>17150</v>
      </c>
      <c r="M37" s="9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row>
    <row r="38" spans="1:41" s="91" customFormat="1" ht="18" customHeight="1">
      <c r="A38" s="99"/>
      <c r="B38" s="96" t="s">
        <v>259</v>
      </c>
      <c r="C38" s="123"/>
      <c r="D38" s="98" t="s">
        <v>13</v>
      </c>
      <c r="E38" s="124">
        <v>17030</v>
      </c>
      <c r="F38" s="29">
        <v>17080</v>
      </c>
      <c r="G38" s="29">
        <v>17110</v>
      </c>
      <c r="H38" s="29">
        <v>17050</v>
      </c>
      <c r="I38" s="30">
        <v>17070</v>
      </c>
      <c r="J38" s="29">
        <v>17080</v>
      </c>
      <c r="K38" s="29">
        <v>17110</v>
      </c>
      <c r="L38" s="29">
        <v>17150</v>
      </c>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row>
    <row r="39" spans="1:41" s="91" customFormat="1" ht="18" customHeight="1">
      <c r="A39" s="99"/>
      <c r="B39" s="96" t="s">
        <v>260</v>
      </c>
      <c r="C39" s="123"/>
      <c r="D39" s="98" t="s">
        <v>13</v>
      </c>
      <c r="E39" s="124">
        <v>16980</v>
      </c>
      <c r="F39" s="29">
        <v>17030</v>
      </c>
      <c r="G39" s="29">
        <v>17060</v>
      </c>
      <c r="H39" s="29">
        <v>17000</v>
      </c>
      <c r="I39" s="30">
        <v>17020</v>
      </c>
      <c r="J39" s="29">
        <v>17030</v>
      </c>
      <c r="K39" s="29">
        <v>17060</v>
      </c>
      <c r="L39" s="29">
        <v>17100</v>
      </c>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row>
    <row r="40" spans="1:41" s="91" customFormat="1" ht="18" customHeight="1">
      <c r="A40" s="99"/>
      <c r="B40" s="96" t="s">
        <v>261</v>
      </c>
      <c r="C40" s="123"/>
      <c r="D40" s="98" t="s">
        <v>13</v>
      </c>
      <c r="E40" s="124">
        <v>16930</v>
      </c>
      <c r="F40" s="29">
        <v>16980</v>
      </c>
      <c r="G40" s="29">
        <v>17010</v>
      </c>
      <c r="H40" s="29">
        <v>16950</v>
      </c>
      <c r="I40" s="30">
        <v>16970</v>
      </c>
      <c r="J40" s="29">
        <v>16980</v>
      </c>
      <c r="K40" s="29">
        <v>17010</v>
      </c>
      <c r="L40" s="29">
        <v>17050</v>
      </c>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row>
    <row r="41" spans="1:12" ht="36.75" customHeight="1">
      <c r="A41" s="99">
        <v>5</v>
      </c>
      <c r="B41" s="119" t="s">
        <v>645</v>
      </c>
      <c r="C41" s="101"/>
      <c r="D41" s="102"/>
      <c r="E41" s="111"/>
      <c r="F41" s="152"/>
      <c r="G41" s="152"/>
      <c r="H41" s="152"/>
      <c r="I41" s="186"/>
      <c r="J41" s="186"/>
      <c r="K41" s="153"/>
      <c r="L41" s="153"/>
    </row>
    <row r="42" spans="1:12" s="61" customFormat="1" ht="21" customHeight="1">
      <c r="A42" s="112"/>
      <c r="B42" s="125" t="s">
        <v>317</v>
      </c>
      <c r="C42" s="102"/>
      <c r="D42" s="102" t="s">
        <v>13</v>
      </c>
      <c r="E42" s="103">
        <v>1350</v>
      </c>
      <c r="F42" s="152">
        <v>1450</v>
      </c>
      <c r="G42" s="152">
        <v>1520</v>
      </c>
      <c r="H42" s="152">
        <v>1380</v>
      </c>
      <c r="I42" s="152">
        <v>1450</v>
      </c>
      <c r="J42" s="153">
        <v>1500</v>
      </c>
      <c r="K42" s="152">
        <v>1520</v>
      </c>
      <c r="L42" s="195">
        <v>1580</v>
      </c>
    </row>
    <row r="43" spans="1:49" s="61" customFormat="1" ht="21" customHeight="1">
      <c r="A43" s="112"/>
      <c r="B43" s="125" t="s">
        <v>318</v>
      </c>
      <c r="C43" s="102"/>
      <c r="D43" s="102" t="s">
        <v>13</v>
      </c>
      <c r="E43" s="103">
        <v>1360</v>
      </c>
      <c r="F43" s="152">
        <v>1500</v>
      </c>
      <c r="G43" s="152">
        <v>1550</v>
      </c>
      <c r="H43" s="152">
        <v>1390</v>
      </c>
      <c r="I43" s="152">
        <v>1500</v>
      </c>
      <c r="J43" s="153">
        <v>1550</v>
      </c>
      <c r="K43" s="152">
        <v>1570</v>
      </c>
      <c r="L43" s="195">
        <v>1620</v>
      </c>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row>
    <row r="44" spans="1:49" s="61" customFormat="1" ht="21" customHeight="1">
      <c r="A44" s="112"/>
      <c r="B44" s="126" t="s">
        <v>319</v>
      </c>
      <c r="C44" s="127"/>
      <c r="D44" s="102" t="s">
        <v>13</v>
      </c>
      <c r="E44" s="118">
        <v>1350</v>
      </c>
      <c r="F44" s="185">
        <v>1450</v>
      </c>
      <c r="G44" s="185">
        <v>1520</v>
      </c>
      <c r="H44" s="185">
        <v>1410</v>
      </c>
      <c r="I44" s="185">
        <v>1450</v>
      </c>
      <c r="J44" s="195">
        <v>1500</v>
      </c>
      <c r="K44" s="185">
        <v>1520</v>
      </c>
      <c r="L44" s="195">
        <v>1570</v>
      </c>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row>
    <row r="45" spans="1:49" s="61" customFormat="1" ht="21" customHeight="1">
      <c r="A45" s="112"/>
      <c r="B45" s="126" t="s">
        <v>320</v>
      </c>
      <c r="C45" s="127"/>
      <c r="D45" s="102" t="s">
        <v>13</v>
      </c>
      <c r="E45" s="118">
        <v>1350</v>
      </c>
      <c r="F45" s="185">
        <v>1500</v>
      </c>
      <c r="G45" s="185">
        <v>1550</v>
      </c>
      <c r="H45" s="185">
        <v>1450</v>
      </c>
      <c r="I45" s="185">
        <v>1500</v>
      </c>
      <c r="J45" s="195">
        <v>1550</v>
      </c>
      <c r="K45" s="185">
        <v>1570</v>
      </c>
      <c r="L45" s="195">
        <v>1620</v>
      </c>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row>
    <row r="46" spans="1:49" s="61" customFormat="1" ht="28.5" customHeight="1">
      <c r="A46" s="112"/>
      <c r="B46" s="96" t="s">
        <v>435</v>
      </c>
      <c r="C46" s="123"/>
      <c r="D46" s="98" t="s">
        <v>13</v>
      </c>
      <c r="E46" s="124">
        <v>1420</v>
      </c>
      <c r="F46" s="29">
        <v>1480</v>
      </c>
      <c r="G46" s="29">
        <v>1520</v>
      </c>
      <c r="H46" s="29">
        <v>1460</v>
      </c>
      <c r="I46" s="30">
        <v>1490</v>
      </c>
      <c r="J46" s="29">
        <v>1530</v>
      </c>
      <c r="K46" s="29">
        <v>1550</v>
      </c>
      <c r="L46" s="29">
        <v>1560</v>
      </c>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row>
    <row r="47" spans="1:49" s="61" customFormat="1" ht="26.25" customHeight="1">
      <c r="A47" s="112"/>
      <c r="B47" s="96" t="s">
        <v>436</v>
      </c>
      <c r="C47" s="123"/>
      <c r="D47" s="98" t="s">
        <v>13</v>
      </c>
      <c r="E47" s="124">
        <v>1500</v>
      </c>
      <c r="F47" s="29">
        <v>1540</v>
      </c>
      <c r="G47" s="29">
        <v>1580</v>
      </c>
      <c r="H47" s="29">
        <v>1520</v>
      </c>
      <c r="I47" s="30">
        <v>1570</v>
      </c>
      <c r="J47" s="29">
        <v>1600</v>
      </c>
      <c r="K47" s="29">
        <v>1620</v>
      </c>
      <c r="L47" s="29">
        <v>1660</v>
      </c>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row>
    <row r="48" spans="1:49" s="61" customFormat="1" ht="30.75" customHeight="1">
      <c r="A48" s="112"/>
      <c r="B48" s="96" t="s">
        <v>654</v>
      </c>
      <c r="C48" s="123"/>
      <c r="D48" s="98" t="s">
        <v>13</v>
      </c>
      <c r="E48" s="124"/>
      <c r="F48" s="29"/>
      <c r="G48" s="29"/>
      <c r="H48" s="29">
        <v>1410</v>
      </c>
      <c r="I48" s="30"/>
      <c r="J48" s="29"/>
      <c r="K48" s="29"/>
      <c r="L48" s="29"/>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row>
    <row r="49" spans="1:49" s="61" customFormat="1" ht="28.5" customHeight="1">
      <c r="A49" s="112"/>
      <c r="B49" s="96" t="s">
        <v>438</v>
      </c>
      <c r="C49" s="123"/>
      <c r="D49" s="98" t="s">
        <v>13</v>
      </c>
      <c r="E49" s="124"/>
      <c r="F49" s="29"/>
      <c r="G49" s="29"/>
      <c r="H49" s="29">
        <v>1450</v>
      </c>
      <c r="I49" s="30"/>
      <c r="J49" s="29"/>
      <c r="K49" s="29"/>
      <c r="L49" s="29"/>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row>
    <row r="50" spans="1:12" ht="22.5" customHeight="1">
      <c r="A50" s="149">
        <v>6</v>
      </c>
      <c r="B50" s="178" t="s">
        <v>100</v>
      </c>
      <c r="C50" s="249"/>
      <c r="D50" s="249"/>
      <c r="E50" s="250"/>
      <c r="F50" s="250"/>
      <c r="G50" s="250"/>
      <c r="H50" s="250"/>
      <c r="I50" s="251"/>
      <c r="J50" s="251"/>
      <c r="K50" s="251"/>
      <c r="L50" s="264"/>
    </row>
    <row r="51" spans="1:12" s="61" customFormat="1" ht="22.5" customHeight="1">
      <c r="A51" s="199"/>
      <c r="B51" s="3" t="s">
        <v>76</v>
      </c>
      <c r="C51" s="265"/>
      <c r="D51" s="2" t="s">
        <v>14</v>
      </c>
      <c r="E51" s="266">
        <v>170000</v>
      </c>
      <c r="F51" s="266">
        <v>154000</v>
      </c>
      <c r="G51" s="266">
        <v>170000</v>
      </c>
      <c r="H51" s="266">
        <v>145000</v>
      </c>
      <c r="I51" s="4">
        <v>140000</v>
      </c>
      <c r="J51" s="4">
        <v>185000</v>
      </c>
      <c r="K51" s="4">
        <v>261400</v>
      </c>
      <c r="L51" s="267">
        <v>220000</v>
      </c>
    </row>
    <row r="52" spans="1:12" s="61" customFormat="1" ht="22.5" customHeight="1">
      <c r="A52" s="199"/>
      <c r="B52" s="3" t="s">
        <v>104</v>
      </c>
      <c r="C52" s="265"/>
      <c r="D52" s="2" t="s">
        <v>14</v>
      </c>
      <c r="E52" s="266">
        <v>224838</v>
      </c>
      <c r="F52" s="266">
        <v>258500</v>
      </c>
      <c r="G52" s="266">
        <v>220000</v>
      </c>
      <c r="H52" s="266">
        <v>240000</v>
      </c>
      <c r="I52" s="4">
        <v>230000</v>
      </c>
      <c r="J52" s="4">
        <v>275000</v>
      </c>
      <c r="K52" s="4">
        <v>372000</v>
      </c>
      <c r="L52" s="267">
        <v>320000</v>
      </c>
    </row>
    <row r="53" spans="1:12" s="61" customFormat="1" ht="22.5" customHeight="1">
      <c r="A53" s="199"/>
      <c r="B53" s="3" t="s">
        <v>101</v>
      </c>
      <c r="C53" s="265"/>
      <c r="D53" s="2" t="s">
        <v>14</v>
      </c>
      <c r="E53" s="266">
        <v>224838</v>
      </c>
      <c r="F53" s="266">
        <v>258500</v>
      </c>
      <c r="G53" s="266">
        <v>220000</v>
      </c>
      <c r="H53" s="266">
        <v>235000</v>
      </c>
      <c r="I53" s="4">
        <v>230000</v>
      </c>
      <c r="J53" s="4">
        <v>270000</v>
      </c>
      <c r="K53" s="4">
        <v>372000</v>
      </c>
      <c r="L53" s="267">
        <v>320000</v>
      </c>
    </row>
    <row r="54" spans="1:16" s="61" customFormat="1" ht="22.5" customHeight="1">
      <c r="A54" s="199"/>
      <c r="B54" s="3" t="s">
        <v>102</v>
      </c>
      <c r="C54" s="265"/>
      <c r="D54" s="2" t="s">
        <v>14</v>
      </c>
      <c r="E54" s="266">
        <v>206656</v>
      </c>
      <c r="F54" s="266">
        <v>247500</v>
      </c>
      <c r="G54" s="266">
        <v>215000</v>
      </c>
      <c r="H54" s="266">
        <v>225000</v>
      </c>
      <c r="I54" s="4">
        <v>210000</v>
      </c>
      <c r="J54" s="4">
        <v>260000</v>
      </c>
      <c r="K54" s="4">
        <v>353000</v>
      </c>
      <c r="L54" s="267">
        <v>310000</v>
      </c>
      <c r="M54" s="61" t="s">
        <v>613</v>
      </c>
      <c r="P54" s="61" t="s">
        <v>614</v>
      </c>
    </row>
    <row r="55" spans="1:17" s="61" customFormat="1" ht="22.5" customHeight="1">
      <c r="A55" s="199"/>
      <c r="B55" s="3" t="s">
        <v>103</v>
      </c>
      <c r="C55" s="265"/>
      <c r="D55" s="2" t="s">
        <v>14</v>
      </c>
      <c r="E55" s="266">
        <v>184250</v>
      </c>
      <c r="F55" s="266">
        <v>231000</v>
      </c>
      <c r="G55" s="266">
        <v>170000</v>
      </c>
      <c r="H55" s="266">
        <v>220000</v>
      </c>
      <c r="I55" s="4">
        <v>200000</v>
      </c>
      <c r="J55" s="4">
        <v>245000</v>
      </c>
      <c r="K55" s="4">
        <v>334000</v>
      </c>
      <c r="L55" s="267">
        <v>300000</v>
      </c>
      <c r="M55" s="61" t="s">
        <v>615</v>
      </c>
      <c r="N55" s="61" t="s">
        <v>616</v>
      </c>
      <c r="P55" s="61">
        <v>2033</v>
      </c>
      <c r="Q55" s="61">
        <v>91485</v>
      </c>
    </row>
    <row r="56" spans="1:12" s="61" customFormat="1" ht="22.5" customHeight="1">
      <c r="A56" s="199"/>
      <c r="B56" s="3" t="s">
        <v>617</v>
      </c>
      <c r="C56" s="265"/>
      <c r="D56" s="2" t="s">
        <v>14</v>
      </c>
      <c r="E56" s="266"/>
      <c r="F56" s="266">
        <v>198000</v>
      </c>
      <c r="G56" s="266"/>
      <c r="H56" s="266"/>
      <c r="I56" s="4"/>
      <c r="J56" s="4">
        <v>230000</v>
      </c>
      <c r="K56" s="4"/>
      <c r="L56" s="267"/>
    </row>
    <row r="57" spans="1:49" s="252" customFormat="1" ht="22.5" customHeight="1">
      <c r="A57" s="199"/>
      <c r="B57" s="3" t="s">
        <v>109</v>
      </c>
      <c r="C57" s="265"/>
      <c r="D57" s="2" t="s">
        <v>14</v>
      </c>
      <c r="E57" s="266"/>
      <c r="F57" s="266">
        <v>230000</v>
      </c>
      <c r="G57" s="266"/>
      <c r="H57" s="266">
        <v>230000</v>
      </c>
      <c r="I57" s="4"/>
      <c r="J57" s="4"/>
      <c r="K57" s="4"/>
      <c r="L57" s="267"/>
      <c r="M57" s="61"/>
      <c r="N57" s="61"/>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row>
    <row r="58" spans="1:49" s="252" customFormat="1" ht="22.5" customHeight="1">
      <c r="A58" s="199"/>
      <c r="B58" s="3" t="s">
        <v>209</v>
      </c>
      <c r="C58" s="265"/>
      <c r="D58" s="2" t="s">
        <v>14</v>
      </c>
      <c r="E58" s="266"/>
      <c r="F58" s="266">
        <v>195000</v>
      </c>
      <c r="G58" s="266"/>
      <c r="H58" s="266">
        <v>200000</v>
      </c>
      <c r="I58" s="4"/>
      <c r="J58" s="4"/>
      <c r="K58" s="4"/>
      <c r="L58" s="267"/>
      <c r="M58" s="61"/>
      <c r="N58" s="61"/>
      <c r="O58" s="70"/>
      <c r="P58" s="70"/>
      <c r="Q58" s="70"/>
      <c r="R58" s="70" t="s">
        <v>618</v>
      </c>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row>
    <row r="59" spans="1:20" ht="22.5" customHeight="1">
      <c r="A59" s="149">
        <v>7</v>
      </c>
      <c r="B59" s="178" t="s">
        <v>77</v>
      </c>
      <c r="C59" s="249"/>
      <c r="D59" s="179"/>
      <c r="E59" s="242"/>
      <c r="F59" s="242"/>
      <c r="G59" s="242"/>
      <c r="H59" s="242"/>
      <c r="I59" s="268"/>
      <c r="J59" s="268"/>
      <c r="K59" s="268"/>
      <c r="L59" s="269"/>
      <c r="M59" s="56" t="s">
        <v>239</v>
      </c>
      <c r="P59" s="70" t="s">
        <v>619</v>
      </c>
      <c r="R59" s="70" t="s">
        <v>620</v>
      </c>
      <c r="S59" s="70" t="s">
        <v>621</v>
      </c>
      <c r="T59" s="70" t="s">
        <v>622</v>
      </c>
    </row>
    <row r="60" spans="1:49" s="252" customFormat="1" ht="22.5" customHeight="1">
      <c r="A60" s="199"/>
      <c r="B60" s="3" t="s">
        <v>623</v>
      </c>
      <c r="C60" s="265"/>
      <c r="D60" s="2" t="s">
        <v>14</v>
      </c>
      <c r="E60" s="266">
        <v>280000</v>
      </c>
      <c r="F60" s="266"/>
      <c r="G60" s="266"/>
      <c r="H60" s="266">
        <v>250000</v>
      </c>
      <c r="I60" s="4">
        <v>160000</v>
      </c>
      <c r="J60" s="4">
        <v>350000</v>
      </c>
      <c r="K60" s="4"/>
      <c r="L60" s="267">
        <v>170000</v>
      </c>
      <c r="M60" s="61" t="s">
        <v>624</v>
      </c>
      <c r="N60" s="61"/>
      <c r="O60" s="70"/>
      <c r="P60" s="70">
        <v>187704</v>
      </c>
      <c r="Q60" s="70"/>
      <c r="R60" s="70">
        <v>347704</v>
      </c>
      <c r="S60" s="70">
        <v>26800</v>
      </c>
      <c r="T60" s="70">
        <v>374504</v>
      </c>
      <c r="U60" s="70"/>
      <c r="V60" s="70" t="s">
        <v>623</v>
      </c>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row>
    <row r="61" spans="1:49" s="252" customFormat="1" ht="22.5" customHeight="1">
      <c r="A61" s="199"/>
      <c r="B61" s="3" t="s">
        <v>625</v>
      </c>
      <c r="C61" s="265"/>
      <c r="D61" s="2" t="s">
        <v>14</v>
      </c>
      <c r="E61" s="266">
        <v>310000</v>
      </c>
      <c r="F61" s="266"/>
      <c r="G61" s="266"/>
      <c r="H61" s="266">
        <v>270000</v>
      </c>
      <c r="I61" s="4">
        <v>180000</v>
      </c>
      <c r="J61" s="4">
        <v>400000</v>
      </c>
      <c r="K61" s="4"/>
      <c r="L61" s="267">
        <v>200000</v>
      </c>
      <c r="M61" s="61"/>
      <c r="N61" s="61"/>
      <c r="O61" s="70"/>
      <c r="P61" s="70">
        <v>215859.6</v>
      </c>
      <c r="Q61" s="70"/>
      <c r="R61" s="70">
        <v>395859.6</v>
      </c>
      <c r="S61" s="70">
        <v>28644.4</v>
      </c>
      <c r="T61" s="70">
        <v>424504</v>
      </c>
      <c r="U61" s="70"/>
      <c r="V61" s="70" t="s">
        <v>625</v>
      </c>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row>
    <row r="62" spans="1:49" s="252" customFormat="1" ht="22.5" customHeight="1">
      <c r="A62" s="199"/>
      <c r="B62" s="3" t="s">
        <v>626</v>
      </c>
      <c r="C62" s="265"/>
      <c r="D62" s="2"/>
      <c r="E62" s="266"/>
      <c r="F62" s="266"/>
      <c r="G62" s="266"/>
      <c r="H62" s="266">
        <v>300000</v>
      </c>
      <c r="I62" s="4"/>
      <c r="J62" s="4">
        <v>350000</v>
      </c>
      <c r="K62" s="4"/>
      <c r="L62" s="267"/>
      <c r="M62" s="61" t="s">
        <v>627</v>
      </c>
      <c r="N62" s="61"/>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row>
    <row r="63" spans="1:41" s="61" customFormat="1" ht="21" customHeight="1">
      <c r="A63" s="149">
        <v>8</v>
      </c>
      <c r="B63" s="178" t="s">
        <v>15</v>
      </c>
      <c r="C63" s="2"/>
      <c r="D63" s="2"/>
      <c r="E63" s="152"/>
      <c r="F63" s="152"/>
      <c r="G63" s="152"/>
      <c r="H63" s="152"/>
      <c r="I63" s="152"/>
      <c r="J63" s="153"/>
      <c r="K63" s="153"/>
      <c r="L63" s="153"/>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row>
    <row r="64" spans="1:41" s="61" customFormat="1" ht="30" customHeight="1">
      <c r="A64" s="99" t="s">
        <v>16</v>
      </c>
      <c r="B64" s="114" t="s">
        <v>406</v>
      </c>
      <c r="C64" s="102"/>
      <c r="D64" s="102"/>
      <c r="E64" s="103"/>
      <c r="F64" s="152"/>
      <c r="G64" s="152"/>
      <c r="H64" s="152"/>
      <c r="I64" s="152"/>
      <c r="J64" s="153"/>
      <c r="K64" s="153"/>
      <c r="L64" s="153"/>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row>
    <row r="65" spans="1:41" s="61" customFormat="1" ht="54" customHeight="1">
      <c r="A65" s="177"/>
      <c r="B65" s="3" t="s">
        <v>648</v>
      </c>
      <c r="C65" s="2"/>
      <c r="D65" s="2"/>
      <c r="E65" s="152"/>
      <c r="F65" s="152"/>
      <c r="G65" s="18"/>
      <c r="H65" s="152"/>
      <c r="I65" s="152">
        <v>1420</v>
      </c>
      <c r="J65" s="153">
        <v>1520</v>
      </c>
      <c r="K65" s="153">
        <v>1620</v>
      </c>
      <c r="L65" s="153">
        <v>1640</v>
      </c>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row>
    <row r="66" spans="1:41" s="61" customFormat="1" ht="20.25" customHeight="1">
      <c r="A66" s="149" t="s">
        <v>18</v>
      </c>
      <c r="B66" s="178" t="s">
        <v>480</v>
      </c>
      <c r="C66" s="179"/>
      <c r="D66" s="2"/>
      <c r="E66" s="152"/>
      <c r="F66" s="152"/>
      <c r="G66" s="152"/>
      <c r="H66" s="152"/>
      <c r="I66" s="153"/>
      <c r="J66" s="153"/>
      <c r="K66" s="153"/>
      <c r="L66" s="2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row>
    <row r="67" spans="1:31" s="61" customFormat="1" ht="26.25" customHeight="1">
      <c r="A67" s="149"/>
      <c r="B67" s="3" t="s">
        <v>479</v>
      </c>
      <c r="C67" s="179"/>
      <c r="D67" s="2" t="s">
        <v>17</v>
      </c>
      <c r="E67" s="152"/>
      <c r="F67" s="152"/>
      <c r="G67" s="152"/>
      <c r="H67" s="152">
        <v>1280</v>
      </c>
      <c r="I67" s="153">
        <v>1400</v>
      </c>
      <c r="J67" s="153">
        <v>1900</v>
      </c>
      <c r="K67" s="153"/>
      <c r="L67" s="153">
        <v>2000</v>
      </c>
      <c r="P67" s="70"/>
      <c r="Q67" s="70"/>
      <c r="R67" s="70"/>
      <c r="S67" s="70"/>
      <c r="T67" s="70"/>
      <c r="U67" s="70"/>
      <c r="V67" s="70"/>
      <c r="W67" s="70"/>
      <c r="X67" s="70"/>
      <c r="Y67" s="70"/>
      <c r="Z67" s="70"/>
      <c r="AA67" s="70"/>
      <c r="AB67" s="70"/>
      <c r="AC67" s="70"/>
      <c r="AD67" s="70"/>
      <c r="AE67" s="70"/>
    </row>
    <row r="68" spans="1:31" s="61" customFormat="1" ht="27" customHeight="1">
      <c r="A68" s="149"/>
      <c r="B68" s="3" t="s">
        <v>481</v>
      </c>
      <c r="C68" s="179"/>
      <c r="D68" s="2" t="s">
        <v>17</v>
      </c>
      <c r="E68" s="152"/>
      <c r="F68" s="152"/>
      <c r="G68" s="152"/>
      <c r="H68" s="152">
        <v>1200</v>
      </c>
      <c r="I68" s="153">
        <v>1200</v>
      </c>
      <c r="J68" s="153">
        <v>1800</v>
      </c>
      <c r="K68" s="153">
        <v>1600</v>
      </c>
      <c r="L68" s="153"/>
      <c r="P68" s="70"/>
      <c r="Q68" s="70"/>
      <c r="R68" s="70"/>
      <c r="S68" s="70"/>
      <c r="T68" s="70"/>
      <c r="U68" s="70"/>
      <c r="V68" s="70"/>
      <c r="W68" s="70"/>
      <c r="X68" s="70"/>
      <c r="Y68" s="70"/>
      <c r="Z68" s="70"/>
      <c r="AA68" s="70"/>
      <c r="AB68" s="70"/>
      <c r="AC68" s="70"/>
      <c r="AD68" s="70"/>
      <c r="AE68" s="70"/>
    </row>
    <row r="69" spans="1:31" s="61" customFormat="1" ht="29.25" customHeight="1">
      <c r="A69" s="149"/>
      <c r="B69" s="3" t="s">
        <v>483</v>
      </c>
      <c r="C69" s="179"/>
      <c r="D69" s="2" t="s">
        <v>17</v>
      </c>
      <c r="E69" s="152"/>
      <c r="F69" s="152"/>
      <c r="G69" s="152"/>
      <c r="H69" s="152">
        <v>1350</v>
      </c>
      <c r="I69" s="153">
        <v>1200</v>
      </c>
      <c r="J69" s="153">
        <v>1500</v>
      </c>
      <c r="K69" s="153">
        <v>1700</v>
      </c>
      <c r="L69" s="195">
        <v>1600</v>
      </c>
      <c r="P69" s="70"/>
      <c r="Q69" s="70"/>
      <c r="R69" s="70"/>
      <c r="S69" s="70"/>
      <c r="T69" s="70"/>
      <c r="U69" s="70"/>
      <c r="V69" s="70"/>
      <c r="W69" s="70"/>
      <c r="X69" s="70"/>
      <c r="Y69" s="70"/>
      <c r="Z69" s="70"/>
      <c r="AA69" s="70"/>
      <c r="AB69" s="70"/>
      <c r="AC69" s="70"/>
      <c r="AD69" s="70"/>
      <c r="AE69" s="70"/>
    </row>
    <row r="70" spans="1:41" s="61" customFormat="1" ht="21" customHeight="1">
      <c r="A70" s="99" t="s">
        <v>61</v>
      </c>
      <c r="B70" s="114" t="s">
        <v>79</v>
      </c>
      <c r="C70" s="121"/>
      <c r="D70" s="121"/>
      <c r="E70" s="111"/>
      <c r="F70" s="180"/>
      <c r="G70" s="180"/>
      <c r="H70" s="180"/>
      <c r="I70" s="186"/>
      <c r="J70" s="186"/>
      <c r="K70" s="153"/>
      <c r="L70" s="270"/>
      <c r="M70" s="61">
        <v>1</v>
      </c>
      <c r="N70" s="61">
        <v>1.4</v>
      </c>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row>
    <row r="71" spans="1:41" s="61" customFormat="1" ht="21" customHeight="1">
      <c r="A71" s="99" t="s">
        <v>140</v>
      </c>
      <c r="B71" s="128" t="s">
        <v>22</v>
      </c>
      <c r="C71" s="102"/>
      <c r="D71" s="102"/>
      <c r="E71" s="103"/>
      <c r="F71" s="152"/>
      <c r="G71" s="152"/>
      <c r="H71" s="152"/>
      <c r="I71" s="153"/>
      <c r="J71" s="153"/>
      <c r="K71" s="153"/>
      <c r="L71" s="270"/>
      <c r="M71" s="61">
        <v>1000</v>
      </c>
      <c r="N71" s="61">
        <f>M71*N70</f>
        <v>1400</v>
      </c>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row>
    <row r="72" spans="1:49" s="61" customFormat="1" ht="24" customHeight="1">
      <c r="A72" s="99"/>
      <c r="B72" s="125" t="s">
        <v>110</v>
      </c>
      <c r="C72" s="102"/>
      <c r="D72" s="102" t="s">
        <v>20</v>
      </c>
      <c r="E72" s="103">
        <v>140000</v>
      </c>
      <c r="F72" s="152">
        <v>145000</v>
      </c>
      <c r="G72" s="152">
        <v>151000</v>
      </c>
      <c r="H72" s="152">
        <v>150000</v>
      </c>
      <c r="I72" s="153"/>
      <c r="J72" s="153">
        <v>153000</v>
      </c>
      <c r="K72" s="152">
        <v>155000</v>
      </c>
      <c r="L72" s="270">
        <v>160000</v>
      </c>
      <c r="M72" s="61">
        <v>1</v>
      </c>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row>
    <row r="73" spans="1:49" s="61" customFormat="1" ht="24" customHeight="1">
      <c r="A73" s="99"/>
      <c r="B73" s="125" t="s">
        <v>111</v>
      </c>
      <c r="C73" s="102"/>
      <c r="D73" s="102" t="s">
        <v>20</v>
      </c>
      <c r="E73" s="103">
        <v>97000</v>
      </c>
      <c r="F73" s="152">
        <v>100000</v>
      </c>
      <c r="G73" s="152">
        <v>110000</v>
      </c>
      <c r="H73" s="152">
        <v>100000</v>
      </c>
      <c r="I73" s="153">
        <v>105000</v>
      </c>
      <c r="J73" s="153">
        <v>115000</v>
      </c>
      <c r="K73" s="153">
        <v>120000</v>
      </c>
      <c r="L73" s="270">
        <v>115000</v>
      </c>
      <c r="M73" s="61" t="s">
        <v>240</v>
      </c>
      <c r="N73" s="61" t="s">
        <v>241</v>
      </c>
      <c r="O73" s="70"/>
      <c r="P73" s="247"/>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row>
    <row r="74" spans="1:49" s="61" customFormat="1" ht="24" customHeight="1">
      <c r="A74" s="99"/>
      <c r="B74" s="125" t="s">
        <v>304</v>
      </c>
      <c r="C74" s="102"/>
      <c r="D74" s="102" t="s">
        <v>20</v>
      </c>
      <c r="E74" s="103">
        <v>80000</v>
      </c>
      <c r="F74" s="152">
        <v>85000</v>
      </c>
      <c r="G74" s="152">
        <v>88000</v>
      </c>
      <c r="H74" s="152">
        <v>85000</v>
      </c>
      <c r="I74" s="153">
        <v>86000</v>
      </c>
      <c r="J74" s="153">
        <v>90000</v>
      </c>
      <c r="K74" s="153">
        <v>105000</v>
      </c>
      <c r="L74" s="270">
        <v>110000</v>
      </c>
      <c r="O74" s="70"/>
      <c r="P74" s="70" t="s">
        <v>245</v>
      </c>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row>
    <row r="75" spans="1:49" s="61" customFormat="1" ht="24" customHeight="1">
      <c r="A75" s="99"/>
      <c r="B75" s="125" t="s">
        <v>21</v>
      </c>
      <c r="C75" s="102"/>
      <c r="D75" s="102" t="s">
        <v>20</v>
      </c>
      <c r="E75" s="103">
        <v>85000</v>
      </c>
      <c r="F75" s="152">
        <f>E75</f>
        <v>85000</v>
      </c>
      <c r="G75" s="152">
        <v>93000</v>
      </c>
      <c r="H75" s="152">
        <v>90000</v>
      </c>
      <c r="I75" s="153"/>
      <c r="J75" s="153">
        <v>95000</v>
      </c>
      <c r="K75" s="153">
        <v>97000</v>
      </c>
      <c r="L75" s="270">
        <v>100000</v>
      </c>
      <c r="O75" s="70"/>
      <c r="P75" s="70">
        <v>3251</v>
      </c>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row>
    <row r="76" spans="1:49" s="61" customFormat="1" ht="24" customHeight="1">
      <c r="A76" s="99"/>
      <c r="B76" s="125" t="s">
        <v>212</v>
      </c>
      <c r="C76" s="121"/>
      <c r="D76" s="102" t="s">
        <v>20</v>
      </c>
      <c r="E76" s="103">
        <v>80000</v>
      </c>
      <c r="F76" s="152">
        <f>E76</f>
        <v>80000</v>
      </c>
      <c r="G76" s="152"/>
      <c r="H76" s="152">
        <v>85000</v>
      </c>
      <c r="I76" s="153"/>
      <c r="J76" s="153">
        <v>87000</v>
      </c>
      <c r="K76" s="153">
        <v>95000</v>
      </c>
      <c r="L76" s="270">
        <v>100000</v>
      </c>
      <c r="O76" s="70"/>
      <c r="P76" s="70">
        <f>P75*N102</f>
        <v>2178.17</v>
      </c>
      <c r="Q76" s="70"/>
      <c r="R76" s="70"/>
      <c r="S76" s="70"/>
      <c r="T76" s="71"/>
      <c r="U76" s="71"/>
      <c r="V76" s="71"/>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row>
    <row r="77" spans="1:49" s="61" customFormat="1" ht="24" customHeight="1">
      <c r="A77" s="99"/>
      <c r="B77" s="125" t="s">
        <v>213</v>
      </c>
      <c r="C77" s="121"/>
      <c r="D77" s="102" t="s">
        <v>20</v>
      </c>
      <c r="E77" s="103"/>
      <c r="F77" s="152"/>
      <c r="G77" s="152"/>
      <c r="H77" s="152">
        <f>H78</f>
        <v>90000</v>
      </c>
      <c r="I77" s="153"/>
      <c r="J77" s="153"/>
      <c r="K77" s="153"/>
      <c r="L77" s="2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row>
    <row r="78" spans="1:49" s="61" customFormat="1" ht="24" customHeight="1">
      <c r="A78" s="99"/>
      <c r="B78" s="125" t="s">
        <v>214</v>
      </c>
      <c r="C78" s="121"/>
      <c r="D78" s="102" t="s">
        <v>20</v>
      </c>
      <c r="E78" s="103"/>
      <c r="F78" s="152"/>
      <c r="G78" s="152"/>
      <c r="H78" s="152">
        <v>90000</v>
      </c>
      <c r="I78" s="153"/>
      <c r="J78" s="153"/>
      <c r="K78" s="153"/>
      <c r="L78" s="2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row>
    <row r="79" spans="1:49" s="61" customFormat="1" ht="25.5" customHeight="1">
      <c r="A79" s="99" t="s">
        <v>140</v>
      </c>
      <c r="B79" s="128" t="s">
        <v>23</v>
      </c>
      <c r="C79" s="102"/>
      <c r="D79" s="102" t="s">
        <v>81</v>
      </c>
      <c r="E79" s="103"/>
      <c r="F79" s="152"/>
      <c r="G79" s="152"/>
      <c r="H79" s="152"/>
      <c r="I79" s="153"/>
      <c r="J79" s="153"/>
      <c r="K79" s="153"/>
      <c r="L79" s="270"/>
      <c r="O79" s="70"/>
      <c r="P79" s="70"/>
      <c r="Q79" s="70"/>
      <c r="R79" s="70"/>
      <c r="S79" s="70"/>
      <c r="T79" s="70"/>
      <c r="U79" s="70"/>
      <c r="V79" s="70"/>
      <c r="W79" s="79"/>
      <c r="X79" s="79"/>
      <c r="Y79" s="79"/>
      <c r="Z79" s="79"/>
      <c r="AA79" s="79"/>
      <c r="AB79" s="79"/>
      <c r="AC79" s="79"/>
      <c r="AD79" s="79"/>
      <c r="AE79" s="79"/>
      <c r="AF79" s="70"/>
      <c r="AG79" s="70"/>
      <c r="AH79" s="70"/>
      <c r="AI79" s="70"/>
      <c r="AJ79" s="70"/>
      <c r="AK79" s="70"/>
      <c r="AL79" s="70"/>
      <c r="AM79" s="70"/>
      <c r="AN79" s="70"/>
      <c r="AO79" s="70"/>
      <c r="AP79" s="70"/>
      <c r="AQ79" s="70"/>
      <c r="AR79" s="70"/>
      <c r="AS79" s="70"/>
      <c r="AT79" s="70"/>
      <c r="AU79" s="70"/>
      <c r="AV79" s="70"/>
      <c r="AW79" s="70"/>
    </row>
    <row r="80" spans="1:49" s="61" customFormat="1" ht="24" customHeight="1">
      <c r="A80" s="99"/>
      <c r="B80" s="125" t="s">
        <v>110</v>
      </c>
      <c r="C80" s="102"/>
      <c r="D80" s="102" t="s">
        <v>20</v>
      </c>
      <c r="E80" s="103"/>
      <c r="F80" s="152">
        <v>160000</v>
      </c>
      <c r="G80" s="152"/>
      <c r="H80" s="152">
        <v>150000</v>
      </c>
      <c r="I80" s="153"/>
      <c r="J80" s="153"/>
      <c r="K80" s="153"/>
      <c r="L80" s="270">
        <v>175000</v>
      </c>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row>
    <row r="81" spans="1:49" s="61" customFormat="1" ht="24" customHeight="1">
      <c r="A81" s="99"/>
      <c r="B81" s="125" t="s">
        <v>111</v>
      </c>
      <c r="C81" s="102"/>
      <c r="D81" s="102" t="s">
        <v>20</v>
      </c>
      <c r="E81" s="103"/>
      <c r="F81" s="152">
        <v>140000</v>
      </c>
      <c r="G81" s="152"/>
      <c r="H81" s="152">
        <v>100000</v>
      </c>
      <c r="I81" s="153"/>
      <c r="J81" s="153"/>
      <c r="K81" s="153"/>
      <c r="L81" s="270">
        <v>115000</v>
      </c>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row>
    <row r="82" spans="1:49" s="61" customFormat="1" ht="24" customHeight="1">
      <c r="A82" s="99"/>
      <c r="B82" s="125" t="s">
        <v>24</v>
      </c>
      <c r="C82" s="102"/>
      <c r="D82" s="102" t="s">
        <v>20</v>
      </c>
      <c r="E82" s="103"/>
      <c r="F82" s="152">
        <v>98000</v>
      </c>
      <c r="G82" s="152"/>
      <c r="H82" s="152">
        <v>85000</v>
      </c>
      <c r="I82" s="153">
        <v>95000</v>
      </c>
      <c r="J82" s="153"/>
      <c r="K82" s="153"/>
      <c r="L82" s="270">
        <v>100000</v>
      </c>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row>
    <row r="83" spans="1:49" s="61" customFormat="1" ht="24" customHeight="1">
      <c r="A83" s="129"/>
      <c r="B83" s="125" t="s">
        <v>120</v>
      </c>
      <c r="C83" s="102"/>
      <c r="D83" s="102" t="s">
        <v>20</v>
      </c>
      <c r="E83" s="103"/>
      <c r="F83" s="152">
        <v>90000</v>
      </c>
      <c r="G83" s="152"/>
      <c r="H83" s="152">
        <v>83000</v>
      </c>
      <c r="I83" s="153"/>
      <c r="J83" s="153"/>
      <c r="K83" s="153"/>
      <c r="L83" s="270">
        <v>115000</v>
      </c>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row>
    <row r="84" spans="1:49" s="61" customFormat="1" ht="24" customHeight="1">
      <c r="A84" s="129"/>
      <c r="B84" s="125" t="s">
        <v>25</v>
      </c>
      <c r="C84" s="102"/>
      <c r="D84" s="102" t="s">
        <v>20</v>
      </c>
      <c r="E84" s="103"/>
      <c r="F84" s="152">
        <v>85000</v>
      </c>
      <c r="G84" s="152"/>
      <c r="H84" s="152">
        <v>85000</v>
      </c>
      <c r="I84" s="153"/>
      <c r="J84" s="153"/>
      <c r="K84" s="153"/>
      <c r="L84" s="270">
        <v>100000</v>
      </c>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row>
    <row r="85" spans="1:49" s="61" customFormat="1" ht="23.25" customHeight="1">
      <c r="A85" s="99" t="s">
        <v>140</v>
      </c>
      <c r="B85" s="128" t="s">
        <v>139</v>
      </c>
      <c r="C85" s="102"/>
      <c r="D85" s="102"/>
      <c r="E85" s="103"/>
      <c r="F85" s="152"/>
      <c r="G85" s="152"/>
      <c r="H85" s="152"/>
      <c r="I85" s="153"/>
      <c r="J85" s="153"/>
      <c r="K85" s="153"/>
      <c r="L85" s="2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row>
    <row r="86" spans="1:49" s="61" customFormat="1" ht="21" customHeight="1">
      <c r="A86" s="99"/>
      <c r="B86" s="125" t="s">
        <v>110</v>
      </c>
      <c r="C86" s="102"/>
      <c r="D86" s="102" t="s">
        <v>20</v>
      </c>
      <c r="E86" s="103"/>
      <c r="F86" s="152"/>
      <c r="G86" s="152">
        <v>85000</v>
      </c>
      <c r="H86" s="152"/>
      <c r="I86" s="153"/>
      <c r="J86" s="153"/>
      <c r="K86" s="153"/>
      <c r="L86" s="270">
        <v>160000</v>
      </c>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row>
    <row r="87" spans="1:49" s="61" customFormat="1" ht="21" customHeight="1">
      <c r="A87" s="99"/>
      <c r="B87" s="125" t="s">
        <v>111</v>
      </c>
      <c r="C87" s="102"/>
      <c r="D87" s="102" t="s">
        <v>20</v>
      </c>
      <c r="E87" s="103"/>
      <c r="F87" s="152"/>
      <c r="G87" s="152">
        <v>75000</v>
      </c>
      <c r="H87" s="152"/>
      <c r="I87" s="153"/>
      <c r="J87" s="153"/>
      <c r="K87" s="153"/>
      <c r="L87" s="270">
        <v>115000</v>
      </c>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row>
    <row r="88" spans="1:49" s="61" customFormat="1" ht="21" customHeight="1">
      <c r="A88" s="99"/>
      <c r="B88" s="125" t="s">
        <v>19</v>
      </c>
      <c r="C88" s="102"/>
      <c r="D88" s="102" t="s">
        <v>20</v>
      </c>
      <c r="E88" s="103"/>
      <c r="F88" s="152"/>
      <c r="G88" s="152">
        <v>80000</v>
      </c>
      <c r="H88" s="152"/>
      <c r="I88" s="153"/>
      <c r="J88" s="153"/>
      <c r="K88" s="153"/>
      <c r="L88" s="270">
        <v>100000</v>
      </c>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row>
    <row r="89" spans="1:49" s="61" customFormat="1" ht="21" customHeight="1">
      <c r="A89" s="99"/>
      <c r="B89" s="125" t="s">
        <v>21</v>
      </c>
      <c r="C89" s="102"/>
      <c r="D89" s="102" t="s">
        <v>20</v>
      </c>
      <c r="E89" s="103"/>
      <c r="F89" s="152"/>
      <c r="G89" s="152">
        <v>75000</v>
      </c>
      <c r="H89" s="152"/>
      <c r="I89" s="153"/>
      <c r="J89" s="153"/>
      <c r="K89" s="153"/>
      <c r="L89" s="270">
        <v>115000</v>
      </c>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row>
    <row r="90" spans="1:49" s="61" customFormat="1" ht="23.25" customHeight="1">
      <c r="A90" s="129">
        <v>9</v>
      </c>
      <c r="B90" s="114" t="s">
        <v>26</v>
      </c>
      <c r="C90" s="130"/>
      <c r="D90" s="130"/>
      <c r="E90" s="131"/>
      <c r="F90" s="193"/>
      <c r="G90" s="241"/>
      <c r="H90" s="241"/>
      <c r="I90" s="187"/>
      <c r="J90" s="187"/>
      <c r="K90" s="187"/>
      <c r="L90" s="2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row>
    <row r="91" spans="1:49" s="61" customFormat="1" ht="33" customHeight="1">
      <c r="A91" s="99"/>
      <c r="B91" s="125" t="s">
        <v>27</v>
      </c>
      <c r="C91" s="102"/>
      <c r="D91" s="102" t="s">
        <v>28</v>
      </c>
      <c r="E91" s="103">
        <v>80000</v>
      </c>
      <c r="F91" s="152">
        <f>E91</f>
        <v>80000</v>
      </c>
      <c r="G91" s="152">
        <v>87000</v>
      </c>
      <c r="H91" s="152">
        <v>85000</v>
      </c>
      <c r="I91" s="153">
        <v>86000</v>
      </c>
      <c r="J91" s="153">
        <v>90000</v>
      </c>
      <c r="K91" s="153">
        <v>92000</v>
      </c>
      <c r="L91" s="104">
        <v>95000</v>
      </c>
      <c r="O91" s="70"/>
      <c r="P91" s="79"/>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row>
    <row r="92" spans="1:49" s="61" customFormat="1" ht="35.25" customHeight="1">
      <c r="A92" s="99"/>
      <c r="B92" s="125" t="s">
        <v>29</v>
      </c>
      <c r="C92" s="102"/>
      <c r="D92" s="102" t="s">
        <v>28</v>
      </c>
      <c r="E92" s="103">
        <v>60000</v>
      </c>
      <c r="F92" s="152">
        <f aca="true" t="shared" si="10" ref="F92:F105">E92</f>
        <v>60000</v>
      </c>
      <c r="G92" s="152">
        <v>65500</v>
      </c>
      <c r="H92" s="152">
        <v>65000</v>
      </c>
      <c r="I92" s="153">
        <v>65400</v>
      </c>
      <c r="J92" s="153">
        <v>66000</v>
      </c>
      <c r="K92" s="153">
        <v>68000</v>
      </c>
      <c r="L92" s="104">
        <v>70000</v>
      </c>
      <c r="O92" s="70"/>
      <c r="P92" s="70"/>
      <c r="Q92" s="70"/>
      <c r="R92" s="70"/>
      <c r="S92" s="70"/>
      <c r="T92" s="70"/>
      <c r="U92" s="70"/>
      <c r="V92" s="70"/>
      <c r="W92" s="71"/>
      <c r="X92" s="71"/>
      <c r="Y92" s="71"/>
      <c r="Z92" s="71"/>
      <c r="AA92" s="71"/>
      <c r="AB92" s="71"/>
      <c r="AC92" s="71"/>
      <c r="AD92" s="71"/>
      <c r="AE92" s="71"/>
      <c r="AF92" s="70"/>
      <c r="AG92" s="70"/>
      <c r="AH92" s="70"/>
      <c r="AI92" s="70"/>
      <c r="AJ92" s="70"/>
      <c r="AK92" s="70"/>
      <c r="AL92" s="70"/>
      <c r="AM92" s="70"/>
      <c r="AN92" s="70"/>
      <c r="AO92" s="70"/>
      <c r="AP92" s="70"/>
      <c r="AQ92" s="70"/>
      <c r="AR92" s="70"/>
      <c r="AS92" s="70"/>
      <c r="AT92" s="70"/>
      <c r="AU92" s="70"/>
      <c r="AV92" s="70"/>
      <c r="AW92" s="70"/>
    </row>
    <row r="93" spans="1:49" s="61" customFormat="1" ht="22.5" customHeight="1">
      <c r="A93" s="99"/>
      <c r="B93" s="125" t="s">
        <v>30</v>
      </c>
      <c r="C93" s="102"/>
      <c r="D93" s="102" t="s">
        <v>31</v>
      </c>
      <c r="E93" s="103">
        <v>9500</v>
      </c>
      <c r="F93" s="152">
        <f t="shared" si="10"/>
        <v>9500</v>
      </c>
      <c r="G93" s="152">
        <v>10700</v>
      </c>
      <c r="H93" s="152">
        <v>10000</v>
      </c>
      <c r="I93" s="153">
        <v>10500</v>
      </c>
      <c r="J93" s="153">
        <v>10500</v>
      </c>
      <c r="K93" s="153">
        <v>11000</v>
      </c>
      <c r="L93" s="104">
        <v>12000</v>
      </c>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row>
    <row r="94" spans="1:49" s="61" customFormat="1" ht="27.75" customHeight="1">
      <c r="A94" s="99"/>
      <c r="B94" s="125" t="s">
        <v>86</v>
      </c>
      <c r="C94" s="102" t="s">
        <v>99</v>
      </c>
      <c r="D94" s="102" t="s">
        <v>32</v>
      </c>
      <c r="E94" s="103">
        <v>4900</v>
      </c>
      <c r="F94" s="152">
        <f t="shared" si="10"/>
        <v>4900</v>
      </c>
      <c r="G94" s="152">
        <v>5550</v>
      </c>
      <c r="H94" s="152">
        <v>5000</v>
      </c>
      <c r="I94" s="153">
        <v>5510</v>
      </c>
      <c r="J94" s="153">
        <v>5500</v>
      </c>
      <c r="K94" s="153">
        <v>6000</v>
      </c>
      <c r="L94" s="104">
        <v>7000</v>
      </c>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row>
    <row r="95" spans="1:49" s="61" customFormat="1" ht="27.75" customHeight="1">
      <c r="A95" s="99"/>
      <c r="B95" s="125" t="s">
        <v>87</v>
      </c>
      <c r="C95" s="102"/>
      <c r="D95" s="102" t="s">
        <v>32</v>
      </c>
      <c r="E95" s="103">
        <v>6800</v>
      </c>
      <c r="F95" s="152">
        <f t="shared" si="10"/>
        <v>6800</v>
      </c>
      <c r="G95" s="152">
        <v>7530</v>
      </c>
      <c r="H95" s="152">
        <v>7000</v>
      </c>
      <c r="I95" s="153">
        <v>7410</v>
      </c>
      <c r="J95" s="153">
        <v>7500</v>
      </c>
      <c r="K95" s="153">
        <v>8000</v>
      </c>
      <c r="L95" s="104">
        <v>9000</v>
      </c>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row>
    <row r="96" spans="1:49" s="61" customFormat="1" ht="27.75" customHeight="1">
      <c r="A96" s="99"/>
      <c r="B96" s="125" t="s">
        <v>88</v>
      </c>
      <c r="C96" s="102"/>
      <c r="D96" s="102" t="s">
        <v>32</v>
      </c>
      <c r="E96" s="103">
        <v>7800</v>
      </c>
      <c r="F96" s="152">
        <f t="shared" si="10"/>
        <v>7800</v>
      </c>
      <c r="G96" s="152">
        <v>8540</v>
      </c>
      <c r="H96" s="152">
        <v>8000</v>
      </c>
      <c r="I96" s="153">
        <v>8450</v>
      </c>
      <c r="J96" s="153">
        <v>8500</v>
      </c>
      <c r="K96" s="153">
        <v>9000</v>
      </c>
      <c r="L96" s="104">
        <v>10000</v>
      </c>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row>
    <row r="97" spans="1:49" s="61" customFormat="1" ht="27.75" customHeight="1">
      <c r="A97" s="99"/>
      <c r="B97" s="125" t="s">
        <v>89</v>
      </c>
      <c r="C97" s="102"/>
      <c r="D97" s="102" t="s">
        <v>32</v>
      </c>
      <c r="E97" s="103">
        <v>12500</v>
      </c>
      <c r="F97" s="152">
        <f>E97</f>
        <v>12500</v>
      </c>
      <c r="G97" s="152">
        <v>13560</v>
      </c>
      <c r="H97" s="152">
        <v>13000</v>
      </c>
      <c r="I97" s="153">
        <v>15400</v>
      </c>
      <c r="J97" s="153">
        <v>13500</v>
      </c>
      <c r="K97" s="153">
        <v>14000</v>
      </c>
      <c r="L97" s="104">
        <v>15000</v>
      </c>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row>
    <row r="98" spans="1:49" s="61" customFormat="1" ht="27.75" customHeight="1">
      <c r="A98" s="99"/>
      <c r="B98" s="125" t="s">
        <v>90</v>
      </c>
      <c r="C98" s="102"/>
      <c r="D98" s="102" t="s">
        <v>32</v>
      </c>
      <c r="E98" s="103">
        <v>17000</v>
      </c>
      <c r="F98" s="152">
        <f t="shared" si="10"/>
        <v>17000</v>
      </c>
      <c r="G98" s="152">
        <v>18520</v>
      </c>
      <c r="H98" s="152">
        <v>18000</v>
      </c>
      <c r="I98" s="153">
        <v>18200</v>
      </c>
      <c r="J98" s="153">
        <v>18500</v>
      </c>
      <c r="K98" s="153">
        <v>19000</v>
      </c>
      <c r="L98" s="104">
        <v>20000</v>
      </c>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row>
    <row r="99" spans="1:49" s="61" customFormat="1" ht="27.75" customHeight="1">
      <c r="A99" s="99"/>
      <c r="B99" s="125" t="s">
        <v>92</v>
      </c>
      <c r="C99" s="102"/>
      <c r="D99" s="102" t="s">
        <v>32</v>
      </c>
      <c r="E99" s="103">
        <v>29000</v>
      </c>
      <c r="F99" s="152">
        <f t="shared" si="10"/>
        <v>29000</v>
      </c>
      <c r="G99" s="152">
        <v>30580</v>
      </c>
      <c r="H99" s="152">
        <v>30000</v>
      </c>
      <c r="I99" s="153">
        <v>30300</v>
      </c>
      <c r="J99" s="153">
        <v>30500</v>
      </c>
      <c r="K99" s="153">
        <v>31000</v>
      </c>
      <c r="L99" s="104">
        <v>32000</v>
      </c>
      <c r="M99" s="247" t="s">
        <v>244</v>
      </c>
      <c r="N99" s="247"/>
      <c r="O99" s="247"/>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row>
    <row r="100" spans="1:49" s="61" customFormat="1" ht="27.75" customHeight="1">
      <c r="A100" s="99"/>
      <c r="B100" s="125" t="s">
        <v>93</v>
      </c>
      <c r="C100" s="102"/>
      <c r="D100" s="102" t="s">
        <v>32</v>
      </c>
      <c r="E100" s="103">
        <v>4300</v>
      </c>
      <c r="F100" s="152">
        <f t="shared" si="10"/>
        <v>4300</v>
      </c>
      <c r="G100" s="152">
        <v>5550</v>
      </c>
      <c r="H100" s="152">
        <v>4500</v>
      </c>
      <c r="I100" s="153">
        <v>5000</v>
      </c>
      <c r="J100" s="153">
        <v>5500</v>
      </c>
      <c r="K100" s="153">
        <v>6000</v>
      </c>
      <c r="L100" s="104">
        <v>6500</v>
      </c>
      <c r="M100" s="61" t="s">
        <v>242</v>
      </c>
      <c r="N100" s="61" t="s">
        <v>243</v>
      </c>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row>
    <row r="101" spans="1:49" s="61" customFormat="1" ht="27.75" customHeight="1">
      <c r="A101" s="99"/>
      <c r="B101" s="125" t="s">
        <v>94</v>
      </c>
      <c r="C101" s="102"/>
      <c r="D101" s="102" t="s">
        <v>32</v>
      </c>
      <c r="E101" s="103">
        <v>5600</v>
      </c>
      <c r="F101" s="152">
        <f t="shared" si="10"/>
        <v>5600</v>
      </c>
      <c r="G101" s="152">
        <v>6520</v>
      </c>
      <c r="H101" s="152">
        <v>6000</v>
      </c>
      <c r="I101" s="153">
        <v>6460</v>
      </c>
      <c r="J101" s="153">
        <v>6500</v>
      </c>
      <c r="K101" s="153">
        <v>7500</v>
      </c>
      <c r="L101" s="104">
        <v>8500</v>
      </c>
      <c r="N101" s="61">
        <v>1</v>
      </c>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row>
    <row r="102" spans="1:49" s="61" customFormat="1" ht="27.75" customHeight="1">
      <c r="A102" s="99"/>
      <c r="B102" s="125" t="s">
        <v>95</v>
      </c>
      <c r="C102" s="102"/>
      <c r="D102" s="102" t="s">
        <v>32</v>
      </c>
      <c r="E102" s="103">
        <v>8500</v>
      </c>
      <c r="F102" s="152">
        <f t="shared" si="10"/>
        <v>8500</v>
      </c>
      <c r="G102" s="152">
        <v>9510</v>
      </c>
      <c r="H102" s="152">
        <v>9000</v>
      </c>
      <c r="I102" s="153">
        <v>9400</v>
      </c>
      <c r="J102" s="153">
        <v>9500</v>
      </c>
      <c r="K102" s="153">
        <v>10000</v>
      </c>
      <c r="L102" s="104">
        <v>11000</v>
      </c>
      <c r="N102" s="65">
        <v>0.67</v>
      </c>
      <c r="O102" s="78"/>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row>
    <row r="103" spans="1:49" s="61" customFormat="1" ht="27.75" customHeight="1">
      <c r="A103" s="99"/>
      <c r="B103" s="125" t="s">
        <v>96</v>
      </c>
      <c r="C103" s="102"/>
      <c r="D103" s="102" t="s">
        <v>32</v>
      </c>
      <c r="E103" s="103">
        <v>13800</v>
      </c>
      <c r="F103" s="152">
        <f t="shared" si="10"/>
        <v>13800</v>
      </c>
      <c r="G103" s="152">
        <v>14520</v>
      </c>
      <c r="H103" s="152">
        <v>14000</v>
      </c>
      <c r="I103" s="153">
        <v>14300</v>
      </c>
      <c r="J103" s="153">
        <v>14500</v>
      </c>
      <c r="K103" s="153">
        <v>15000</v>
      </c>
      <c r="L103" s="153">
        <v>16500</v>
      </c>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row>
    <row r="104" spans="1:49" s="61" customFormat="1" ht="27.75" customHeight="1">
      <c r="A104" s="99"/>
      <c r="B104" s="125" t="s">
        <v>97</v>
      </c>
      <c r="C104" s="102"/>
      <c r="D104" s="102" t="s">
        <v>32</v>
      </c>
      <c r="E104" s="103">
        <v>19000</v>
      </c>
      <c r="F104" s="152">
        <f t="shared" si="10"/>
        <v>19000</v>
      </c>
      <c r="G104" s="152">
        <v>20540</v>
      </c>
      <c r="H104" s="152">
        <v>20000</v>
      </c>
      <c r="I104" s="153">
        <v>20480</v>
      </c>
      <c r="J104" s="153">
        <v>20500</v>
      </c>
      <c r="K104" s="153">
        <v>21000</v>
      </c>
      <c r="L104" s="153">
        <v>22000</v>
      </c>
      <c r="O104" s="70"/>
      <c r="P104" s="71"/>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row>
    <row r="105" spans="1:49" s="61" customFormat="1" ht="27.75" customHeight="1">
      <c r="A105" s="99"/>
      <c r="B105" s="125" t="s">
        <v>98</v>
      </c>
      <c r="C105" s="102"/>
      <c r="D105" s="102" t="s">
        <v>32</v>
      </c>
      <c r="E105" s="103">
        <v>29000</v>
      </c>
      <c r="F105" s="152">
        <f t="shared" si="10"/>
        <v>29000</v>
      </c>
      <c r="G105" s="152">
        <v>30570</v>
      </c>
      <c r="H105" s="152">
        <v>30000</v>
      </c>
      <c r="I105" s="153">
        <v>30470</v>
      </c>
      <c r="J105" s="153">
        <v>30500</v>
      </c>
      <c r="K105" s="153">
        <v>31000</v>
      </c>
      <c r="L105" s="153">
        <v>32000</v>
      </c>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row>
    <row r="106" spans="1:49" s="61" customFormat="1" ht="23.25" customHeight="1">
      <c r="A106" s="99">
        <v>10</v>
      </c>
      <c r="B106" s="119" t="s">
        <v>33</v>
      </c>
      <c r="C106" s="101"/>
      <c r="D106" s="121"/>
      <c r="E106" s="122"/>
      <c r="F106" s="186"/>
      <c r="G106" s="186"/>
      <c r="H106" s="180"/>
      <c r="I106" s="186"/>
      <c r="J106" s="186"/>
      <c r="K106" s="186"/>
      <c r="L106" s="153"/>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row>
    <row r="107" spans="1:49" s="61" customFormat="1" ht="21.75" customHeight="1">
      <c r="A107" s="99"/>
      <c r="B107" s="132" t="s">
        <v>78</v>
      </c>
      <c r="C107" s="112"/>
      <c r="D107" s="112" t="s">
        <v>14</v>
      </c>
      <c r="E107" s="133">
        <v>3200000</v>
      </c>
      <c r="F107" s="194">
        <v>3300000</v>
      </c>
      <c r="G107" s="152">
        <v>3000000</v>
      </c>
      <c r="H107" s="152">
        <v>3200000</v>
      </c>
      <c r="I107" s="153">
        <v>3500000</v>
      </c>
      <c r="J107" s="153">
        <v>4000000</v>
      </c>
      <c r="K107" s="153">
        <v>4000000</v>
      </c>
      <c r="L107" s="153">
        <v>4000000</v>
      </c>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row>
    <row r="108" spans="1:49" s="61" customFormat="1" ht="21.75" customHeight="1">
      <c r="A108" s="99"/>
      <c r="B108" s="134" t="s">
        <v>34</v>
      </c>
      <c r="C108" s="120"/>
      <c r="D108" s="102" t="s">
        <v>35</v>
      </c>
      <c r="E108" s="103">
        <v>40000</v>
      </c>
      <c r="F108" s="152">
        <v>25000</v>
      </c>
      <c r="G108" s="152"/>
      <c r="H108" s="152"/>
      <c r="I108" s="153"/>
      <c r="J108" s="153">
        <v>50000</v>
      </c>
      <c r="K108" s="153">
        <v>35000</v>
      </c>
      <c r="L108" s="153">
        <v>80000</v>
      </c>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row>
    <row r="109" spans="1:49" s="61" customFormat="1" ht="21.75" customHeight="1">
      <c r="A109" s="99"/>
      <c r="B109" s="134" t="s">
        <v>36</v>
      </c>
      <c r="C109" s="120"/>
      <c r="D109" s="102" t="s">
        <v>35</v>
      </c>
      <c r="E109" s="103">
        <v>60000</v>
      </c>
      <c r="F109" s="152">
        <v>40000</v>
      </c>
      <c r="G109" s="152"/>
      <c r="H109" s="152"/>
      <c r="I109" s="153"/>
      <c r="J109" s="153">
        <v>80000</v>
      </c>
      <c r="K109" s="153">
        <v>50000</v>
      </c>
      <c r="L109" s="153">
        <v>100000</v>
      </c>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row>
    <row r="110" spans="1:49" s="61" customFormat="1" ht="21.75" customHeight="1">
      <c r="A110" s="99"/>
      <c r="B110" s="134" t="s">
        <v>273</v>
      </c>
      <c r="C110" s="120"/>
      <c r="D110" s="102" t="s">
        <v>14</v>
      </c>
      <c r="E110" s="103"/>
      <c r="F110" s="152"/>
      <c r="G110" s="152"/>
      <c r="H110" s="152">
        <v>6500000</v>
      </c>
      <c r="I110" s="153">
        <v>5500000</v>
      </c>
      <c r="J110" s="153"/>
      <c r="K110" s="153">
        <v>5000000</v>
      </c>
      <c r="L110" s="153"/>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row>
    <row r="111" spans="1:49" s="61" customFormat="1" ht="21.75" customHeight="1">
      <c r="A111" s="99"/>
      <c r="B111" s="134" t="s">
        <v>272</v>
      </c>
      <c r="C111" s="120"/>
      <c r="D111" s="102" t="s">
        <v>14</v>
      </c>
      <c r="E111" s="103"/>
      <c r="F111" s="152"/>
      <c r="G111" s="152"/>
      <c r="H111" s="152"/>
      <c r="I111" s="188">
        <v>10000000</v>
      </c>
      <c r="J111" s="153"/>
      <c r="K111" s="153">
        <v>7000000</v>
      </c>
      <c r="L111" s="153"/>
      <c r="O111" s="70"/>
      <c r="P111" s="70"/>
      <c r="Q111" s="71"/>
      <c r="R111" s="71"/>
      <c r="S111" s="71"/>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row>
    <row r="112" spans="1:12" ht="21.75" customHeight="1">
      <c r="A112" s="99"/>
      <c r="B112" s="100" t="s">
        <v>91</v>
      </c>
      <c r="C112" s="120"/>
      <c r="D112" s="102" t="s">
        <v>35</v>
      </c>
      <c r="E112" s="103">
        <v>40000</v>
      </c>
      <c r="F112" s="152">
        <v>42000</v>
      </c>
      <c r="G112" s="152">
        <v>35000</v>
      </c>
      <c r="H112" s="152"/>
      <c r="I112" s="153">
        <v>40000</v>
      </c>
      <c r="J112" s="152">
        <v>35000</v>
      </c>
      <c r="K112" s="152"/>
      <c r="L112" s="153">
        <v>50000</v>
      </c>
    </row>
    <row r="113" spans="1:12" ht="22.5" customHeight="1">
      <c r="A113" s="99">
        <v>11</v>
      </c>
      <c r="B113" s="119" t="s">
        <v>234</v>
      </c>
      <c r="C113" s="100"/>
      <c r="D113" s="100"/>
      <c r="E113" s="135"/>
      <c r="F113" s="189"/>
      <c r="G113" s="189"/>
      <c r="H113" s="189"/>
      <c r="I113" s="189"/>
      <c r="J113" s="189"/>
      <c r="K113" s="189"/>
      <c r="L113" s="153"/>
    </row>
    <row r="114" spans="1:12" ht="35.25" customHeight="1">
      <c r="A114" s="99"/>
      <c r="B114" s="403" t="s">
        <v>37</v>
      </c>
      <c r="C114" s="403"/>
      <c r="D114" s="403"/>
      <c r="E114" s="403"/>
      <c r="F114" s="403"/>
      <c r="G114" s="403"/>
      <c r="H114" s="403"/>
      <c r="I114" s="403"/>
      <c r="J114" s="403"/>
      <c r="K114" s="403"/>
      <c r="L114" s="403"/>
    </row>
    <row r="115" spans="1:12" ht="21.75" customHeight="1">
      <c r="A115" s="99" t="s">
        <v>16</v>
      </c>
      <c r="B115" s="119" t="s">
        <v>38</v>
      </c>
      <c r="C115" s="120"/>
      <c r="D115" s="102"/>
      <c r="E115" s="103"/>
      <c r="F115" s="152"/>
      <c r="G115" s="152"/>
      <c r="H115" s="152"/>
      <c r="I115" s="153"/>
      <c r="J115" s="153"/>
      <c r="K115" s="153"/>
      <c r="L115" s="153"/>
    </row>
    <row r="116" spans="1:12" ht="33.75" customHeight="1">
      <c r="A116" s="112"/>
      <c r="B116" s="100" t="s">
        <v>82</v>
      </c>
      <c r="C116" s="120" t="s">
        <v>39</v>
      </c>
      <c r="D116" s="102" t="s">
        <v>20</v>
      </c>
      <c r="E116" s="103">
        <v>1000000</v>
      </c>
      <c r="F116" s="152">
        <v>1200000</v>
      </c>
      <c r="G116" s="152"/>
      <c r="H116" s="152">
        <v>1900000</v>
      </c>
      <c r="I116" s="153"/>
      <c r="J116" s="153">
        <v>2000000</v>
      </c>
      <c r="K116" s="153"/>
      <c r="L116" s="153">
        <v>1400000</v>
      </c>
    </row>
    <row r="117" spans="1:49" s="66" customFormat="1" ht="33" customHeight="1">
      <c r="A117" s="99"/>
      <c r="B117" s="100" t="s">
        <v>83</v>
      </c>
      <c r="C117" s="120" t="s">
        <v>39</v>
      </c>
      <c r="D117" s="102" t="s">
        <v>20</v>
      </c>
      <c r="E117" s="103">
        <v>1000000</v>
      </c>
      <c r="F117" s="152">
        <v>1200000</v>
      </c>
      <c r="G117" s="152"/>
      <c r="H117" s="152">
        <v>1900000</v>
      </c>
      <c r="I117" s="153"/>
      <c r="J117" s="153">
        <v>2000000</v>
      </c>
      <c r="K117" s="153"/>
      <c r="L117" s="153">
        <v>1400000</v>
      </c>
      <c r="O117" s="79"/>
      <c r="P117" s="70"/>
      <c r="Q117" s="70"/>
      <c r="R117" s="70"/>
      <c r="S117" s="70"/>
      <c r="T117" s="70"/>
      <c r="U117" s="70"/>
      <c r="V117" s="70"/>
      <c r="W117" s="70"/>
      <c r="X117" s="70"/>
      <c r="Y117" s="70"/>
      <c r="Z117" s="70"/>
      <c r="AA117" s="70"/>
      <c r="AB117" s="70"/>
      <c r="AC117" s="70"/>
      <c r="AD117" s="70"/>
      <c r="AE117" s="70"/>
      <c r="AF117" s="79"/>
      <c r="AG117" s="79"/>
      <c r="AH117" s="79"/>
      <c r="AI117" s="79"/>
      <c r="AJ117" s="79"/>
      <c r="AK117" s="79"/>
      <c r="AL117" s="79"/>
      <c r="AM117" s="79"/>
      <c r="AN117" s="79"/>
      <c r="AO117" s="79"/>
      <c r="AP117" s="79"/>
      <c r="AQ117" s="79"/>
      <c r="AR117" s="79"/>
      <c r="AS117" s="79"/>
      <c r="AT117" s="79"/>
      <c r="AU117" s="79"/>
      <c r="AV117" s="79"/>
      <c r="AW117" s="79"/>
    </row>
    <row r="118" spans="1:12" ht="32.25" customHeight="1">
      <c r="A118" s="112"/>
      <c r="B118" s="134" t="s">
        <v>40</v>
      </c>
      <c r="C118" s="120" t="s">
        <v>39</v>
      </c>
      <c r="D118" s="102" t="s">
        <v>20</v>
      </c>
      <c r="E118" s="103">
        <v>950000</v>
      </c>
      <c r="F118" s="152">
        <v>1200000</v>
      </c>
      <c r="G118" s="152"/>
      <c r="H118" s="152">
        <v>1500000</v>
      </c>
      <c r="I118" s="153"/>
      <c r="J118" s="153">
        <v>1800000</v>
      </c>
      <c r="K118" s="153"/>
      <c r="L118" s="153">
        <v>1300000</v>
      </c>
    </row>
    <row r="119" spans="1:12" ht="28.5" customHeight="1">
      <c r="A119" s="99"/>
      <c r="B119" s="134" t="s">
        <v>41</v>
      </c>
      <c r="C119" s="120" t="s">
        <v>39</v>
      </c>
      <c r="D119" s="102" t="s">
        <v>20</v>
      </c>
      <c r="E119" s="103">
        <v>950000</v>
      </c>
      <c r="F119" s="152">
        <v>1200000</v>
      </c>
      <c r="G119" s="152"/>
      <c r="H119" s="153">
        <v>1500000</v>
      </c>
      <c r="I119" s="153"/>
      <c r="J119" s="153">
        <v>1800000</v>
      </c>
      <c r="K119" s="153"/>
      <c r="L119" s="153">
        <v>1300000</v>
      </c>
    </row>
    <row r="120" spans="1:12" ht="23.25" customHeight="1">
      <c r="A120" s="99" t="s">
        <v>18</v>
      </c>
      <c r="B120" s="119" t="s">
        <v>121</v>
      </c>
      <c r="C120" s="120"/>
      <c r="D120" s="102"/>
      <c r="E120" s="103"/>
      <c r="F120" s="152"/>
      <c r="G120" s="152"/>
      <c r="H120" s="152"/>
      <c r="I120" s="153"/>
      <c r="J120" s="153"/>
      <c r="K120" s="153"/>
      <c r="L120" s="153"/>
    </row>
    <row r="121" spans="1:22" ht="31.5" customHeight="1">
      <c r="A121" s="112"/>
      <c r="B121" s="100" t="s">
        <v>82</v>
      </c>
      <c r="C121" s="120" t="s">
        <v>39</v>
      </c>
      <c r="D121" s="102" t="s">
        <v>20</v>
      </c>
      <c r="E121" s="103">
        <v>850000</v>
      </c>
      <c r="F121" s="152">
        <v>1100000</v>
      </c>
      <c r="G121" s="152"/>
      <c r="H121" s="152">
        <v>1500000</v>
      </c>
      <c r="I121" s="153"/>
      <c r="J121" s="153">
        <v>1500000</v>
      </c>
      <c r="K121" s="153"/>
      <c r="L121" s="153">
        <v>1000000</v>
      </c>
      <c r="T121" s="71"/>
      <c r="U121" s="71"/>
      <c r="V121" s="71"/>
    </row>
    <row r="122" spans="1:12" ht="35.25" customHeight="1">
      <c r="A122" s="99"/>
      <c r="B122" s="100" t="s">
        <v>83</v>
      </c>
      <c r="C122" s="120" t="s">
        <v>39</v>
      </c>
      <c r="D122" s="102" t="s">
        <v>20</v>
      </c>
      <c r="E122" s="103">
        <v>850000</v>
      </c>
      <c r="F122" s="152">
        <v>1100000</v>
      </c>
      <c r="G122" s="152"/>
      <c r="H122" s="152">
        <v>1500000</v>
      </c>
      <c r="I122" s="153"/>
      <c r="J122" s="153">
        <v>1500000</v>
      </c>
      <c r="K122" s="153"/>
      <c r="L122" s="153">
        <v>1000000</v>
      </c>
    </row>
    <row r="123" spans="1:12" ht="33.75" customHeight="1">
      <c r="A123" s="112"/>
      <c r="B123" s="134" t="s">
        <v>40</v>
      </c>
      <c r="C123" s="120" t="s">
        <v>39</v>
      </c>
      <c r="D123" s="102" t="s">
        <v>20</v>
      </c>
      <c r="E123" s="103">
        <v>800000</v>
      </c>
      <c r="F123" s="152">
        <v>1100000</v>
      </c>
      <c r="G123" s="152"/>
      <c r="H123" s="152">
        <v>1200000</v>
      </c>
      <c r="I123" s="153"/>
      <c r="J123" s="153">
        <v>1300000</v>
      </c>
      <c r="K123" s="153"/>
      <c r="L123" s="153">
        <v>900000</v>
      </c>
    </row>
    <row r="124" spans="1:12" ht="32.25" customHeight="1">
      <c r="A124" s="99"/>
      <c r="B124" s="134" t="s">
        <v>41</v>
      </c>
      <c r="C124" s="120" t="s">
        <v>39</v>
      </c>
      <c r="D124" s="102" t="s">
        <v>20</v>
      </c>
      <c r="E124" s="103">
        <v>800000</v>
      </c>
      <c r="F124" s="152">
        <v>1100000</v>
      </c>
      <c r="G124" s="152"/>
      <c r="H124" s="153">
        <v>1200000</v>
      </c>
      <c r="I124" s="153"/>
      <c r="J124" s="153">
        <v>1300000</v>
      </c>
      <c r="K124" s="153"/>
      <c r="L124" s="153">
        <v>900000</v>
      </c>
    </row>
    <row r="125" spans="1:12" ht="21.75" customHeight="1">
      <c r="A125" s="99" t="s">
        <v>61</v>
      </c>
      <c r="B125" s="119" t="s">
        <v>42</v>
      </c>
      <c r="C125" s="120"/>
      <c r="D125" s="102"/>
      <c r="E125" s="103"/>
      <c r="F125" s="152"/>
      <c r="G125" s="152"/>
      <c r="H125" s="152"/>
      <c r="I125" s="153"/>
      <c r="J125" s="153"/>
      <c r="K125" s="153"/>
      <c r="L125" s="195"/>
    </row>
    <row r="126" spans="1:12" ht="34.5" customHeight="1">
      <c r="A126" s="99"/>
      <c r="B126" s="134" t="s">
        <v>43</v>
      </c>
      <c r="C126" s="136" t="s">
        <v>44</v>
      </c>
      <c r="D126" s="102" t="s">
        <v>32</v>
      </c>
      <c r="E126" s="103">
        <v>750000</v>
      </c>
      <c r="F126" s="152">
        <v>800000</v>
      </c>
      <c r="G126" s="152"/>
      <c r="H126" s="152">
        <v>850000</v>
      </c>
      <c r="I126" s="153">
        <v>600000</v>
      </c>
      <c r="J126" s="153">
        <v>800000</v>
      </c>
      <c r="K126" s="153"/>
      <c r="L126" s="195">
        <v>500000</v>
      </c>
    </row>
    <row r="127" spans="1:19" ht="34.5" customHeight="1">
      <c r="A127" s="112"/>
      <c r="B127" s="134" t="s">
        <v>45</v>
      </c>
      <c r="C127" s="136" t="s">
        <v>46</v>
      </c>
      <c r="D127" s="102" t="s">
        <v>32</v>
      </c>
      <c r="E127" s="103">
        <v>450000</v>
      </c>
      <c r="F127" s="152">
        <v>500000</v>
      </c>
      <c r="G127" s="152"/>
      <c r="H127" s="152">
        <v>550000</v>
      </c>
      <c r="I127" s="153">
        <v>500000</v>
      </c>
      <c r="J127" s="153">
        <v>500000</v>
      </c>
      <c r="K127" s="153"/>
      <c r="L127" s="195">
        <v>300000</v>
      </c>
      <c r="Q127" s="71"/>
      <c r="R127" s="71"/>
      <c r="S127" s="71"/>
    </row>
    <row r="128" spans="1:12" ht="34.5" customHeight="1">
      <c r="A128" s="99"/>
      <c r="B128" s="100" t="s">
        <v>47</v>
      </c>
      <c r="C128" s="136" t="s">
        <v>44</v>
      </c>
      <c r="D128" s="102" t="s">
        <v>32</v>
      </c>
      <c r="E128" s="103">
        <v>600000</v>
      </c>
      <c r="F128" s="152">
        <v>700000</v>
      </c>
      <c r="G128" s="152"/>
      <c r="H128" s="152">
        <v>750000</v>
      </c>
      <c r="I128" s="153">
        <v>350000</v>
      </c>
      <c r="J128" s="153">
        <v>450000</v>
      </c>
      <c r="K128" s="153"/>
      <c r="L128" s="195">
        <v>500000</v>
      </c>
    </row>
    <row r="129" spans="1:12" ht="34.5" customHeight="1">
      <c r="A129" s="99"/>
      <c r="B129" s="134" t="s">
        <v>48</v>
      </c>
      <c r="C129" s="136" t="s">
        <v>46</v>
      </c>
      <c r="D129" s="102" t="s">
        <v>32</v>
      </c>
      <c r="E129" s="103">
        <v>350000</v>
      </c>
      <c r="F129" s="152">
        <v>400000</v>
      </c>
      <c r="G129" s="152"/>
      <c r="H129" s="152">
        <v>450000</v>
      </c>
      <c r="I129" s="153">
        <v>300000</v>
      </c>
      <c r="J129" s="153">
        <v>250000</v>
      </c>
      <c r="K129" s="153"/>
      <c r="L129" s="195">
        <v>300000</v>
      </c>
    </row>
    <row r="130" spans="1:49" s="57" customFormat="1" ht="21.75" customHeight="1">
      <c r="A130" s="99" t="s">
        <v>235</v>
      </c>
      <c r="B130" s="137" t="s">
        <v>236</v>
      </c>
      <c r="C130" s="101"/>
      <c r="D130" s="121"/>
      <c r="E130" s="111"/>
      <c r="F130" s="180"/>
      <c r="G130" s="180"/>
      <c r="H130" s="180"/>
      <c r="I130" s="186"/>
      <c r="J130" s="186"/>
      <c r="K130" s="186"/>
      <c r="L130" s="271"/>
      <c r="O130" s="71"/>
      <c r="P130" s="70"/>
      <c r="Q130" s="70"/>
      <c r="R130" s="70"/>
      <c r="S130" s="70"/>
      <c r="T130" s="70"/>
      <c r="U130" s="70"/>
      <c r="V130" s="70"/>
      <c r="W130" s="70"/>
      <c r="X130" s="70"/>
      <c r="Y130" s="70"/>
      <c r="Z130" s="70"/>
      <c r="AA130" s="70"/>
      <c r="AB130" s="70"/>
      <c r="AC130" s="70"/>
      <c r="AD130" s="70"/>
      <c r="AE130" s="70"/>
      <c r="AF130" s="71"/>
      <c r="AG130" s="71"/>
      <c r="AH130" s="71"/>
      <c r="AI130" s="71"/>
      <c r="AJ130" s="71"/>
      <c r="AK130" s="71"/>
      <c r="AL130" s="71"/>
      <c r="AM130" s="71"/>
      <c r="AN130" s="71"/>
      <c r="AO130" s="71"/>
      <c r="AP130" s="71"/>
      <c r="AQ130" s="71"/>
      <c r="AR130" s="71"/>
      <c r="AS130" s="71"/>
      <c r="AT130" s="71"/>
      <c r="AU130" s="71"/>
      <c r="AV130" s="71"/>
      <c r="AW130" s="71"/>
    </row>
    <row r="131" spans="1:12" ht="21.75" customHeight="1">
      <c r="A131" s="99"/>
      <c r="B131" s="134" t="s">
        <v>237</v>
      </c>
      <c r="C131" s="120"/>
      <c r="D131" s="102" t="s">
        <v>20</v>
      </c>
      <c r="E131" s="103"/>
      <c r="F131" s="152"/>
      <c r="G131" s="152"/>
      <c r="H131" s="152"/>
      <c r="I131" s="153"/>
      <c r="J131" s="153"/>
      <c r="K131" s="153"/>
      <c r="L131" s="195"/>
    </row>
    <row r="132" spans="1:12" ht="21.75" customHeight="1">
      <c r="A132" s="99"/>
      <c r="B132" s="134" t="s">
        <v>238</v>
      </c>
      <c r="C132" s="120"/>
      <c r="D132" s="102" t="s">
        <v>20</v>
      </c>
      <c r="E132" s="103"/>
      <c r="F132" s="152"/>
      <c r="G132" s="152"/>
      <c r="H132" s="152"/>
      <c r="I132" s="153"/>
      <c r="J132" s="153"/>
      <c r="K132" s="153"/>
      <c r="L132" s="195"/>
    </row>
    <row r="133" spans="1:12" ht="21.75" customHeight="1">
      <c r="A133" s="99">
        <v>12</v>
      </c>
      <c r="B133" s="137" t="s">
        <v>224</v>
      </c>
      <c r="C133" s="120"/>
      <c r="D133" s="102"/>
      <c r="E133" s="103"/>
      <c r="F133" s="152"/>
      <c r="G133" s="152"/>
      <c r="H133" s="152"/>
      <c r="I133" s="153"/>
      <c r="J133" s="153"/>
      <c r="K133" s="153"/>
      <c r="L133" s="195"/>
    </row>
    <row r="134" spans="1:12" ht="21.75" customHeight="1">
      <c r="A134" s="99"/>
      <c r="B134" s="134" t="s">
        <v>225</v>
      </c>
      <c r="C134" s="120"/>
      <c r="D134" s="102" t="s">
        <v>20</v>
      </c>
      <c r="E134" s="103"/>
      <c r="F134" s="152"/>
      <c r="G134" s="152"/>
      <c r="H134" s="152">
        <v>100000</v>
      </c>
      <c r="I134" s="153"/>
      <c r="J134" s="153"/>
      <c r="K134" s="153"/>
      <c r="L134" s="195"/>
    </row>
    <row r="135" spans="1:12" ht="21.75" customHeight="1">
      <c r="A135" s="99"/>
      <c r="B135" s="134" t="s">
        <v>226</v>
      </c>
      <c r="C135" s="120"/>
      <c r="D135" s="102" t="s">
        <v>20</v>
      </c>
      <c r="E135" s="103"/>
      <c r="F135" s="152"/>
      <c r="G135" s="152"/>
      <c r="H135" s="152">
        <v>150000</v>
      </c>
      <c r="I135" s="153"/>
      <c r="J135" s="153"/>
      <c r="K135" s="153"/>
      <c r="L135" s="195"/>
    </row>
    <row r="136" spans="1:12" ht="21.75" customHeight="1">
      <c r="A136" s="99"/>
      <c r="B136" s="134" t="s">
        <v>227</v>
      </c>
      <c r="C136" s="120"/>
      <c r="D136" s="102" t="s">
        <v>20</v>
      </c>
      <c r="E136" s="103"/>
      <c r="F136" s="152"/>
      <c r="G136" s="152"/>
      <c r="H136" s="152">
        <v>150000</v>
      </c>
      <c r="I136" s="153"/>
      <c r="J136" s="153"/>
      <c r="K136" s="153"/>
      <c r="L136" s="195"/>
    </row>
    <row r="137" spans="1:31" ht="21.75" customHeight="1">
      <c r="A137" s="99"/>
      <c r="B137" s="134" t="s">
        <v>228</v>
      </c>
      <c r="C137" s="120"/>
      <c r="D137" s="102" t="s">
        <v>20</v>
      </c>
      <c r="E137" s="103"/>
      <c r="F137" s="152"/>
      <c r="G137" s="152"/>
      <c r="H137" s="152">
        <v>200000</v>
      </c>
      <c r="I137" s="153"/>
      <c r="J137" s="153"/>
      <c r="K137" s="153"/>
      <c r="L137" s="195"/>
      <c r="T137" s="71"/>
      <c r="U137" s="71"/>
      <c r="V137" s="71"/>
      <c r="W137" s="71"/>
      <c r="X137" s="71"/>
      <c r="Y137" s="71"/>
      <c r="Z137" s="71"/>
      <c r="AA137" s="71"/>
      <c r="AB137" s="71"/>
      <c r="AC137" s="71"/>
      <c r="AD137" s="71"/>
      <c r="AE137" s="71"/>
    </row>
    <row r="138" spans="1:12" ht="21.75" customHeight="1">
      <c r="A138" s="99"/>
      <c r="B138" s="134" t="s">
        <v>229</v>
      </c>
      <c r="C138" s="120"/>
      <c r="D138" s="102" t="s">
        <v>20</v>
      </c>
      <c r="E138" s="103"/>
      <c r="F138" s="152"/>
      <c r="G138" s="152"/>
      <c r="H138" s="152"/>
      <c r="I138" s="153">
        <v>140000</v>
      </c>
      <c r="J138" s="153"/>
      <c r="K138" s="153"/>
      <c r="L138" s="195"/>
    </row>
    <row r="139" spans="1:12" ht="21.75" customHeight="1">
      <c r="A139" s="99"/>
      <c r="B139" s="134" t="s">
        <v>230</v>
      </c>
      <c r="C139" s="120"/>
      <c r="D139" s="102" t="s">
        <v>20</v>
      </c>
      <c r="E139" s="103"/>
      <c r="F139" s="152"/>
      <c r="G139" s="152"/>
      <c r="H139" s="152"/>
      <c r="I139" s="153">
        <v>165000</v>
      </c>
      <c r="J139" s="153"/>
      <c r="K139" s="153"/>
      <c r="L139" s="195"/>
    </row>
    <row r="140" spans="1:12" ht="21.75" customHeight="1">
      <c r="A140" s="99"/>
      <c r="B140" s="134" t="s">
        <v>231</v>
      </c>
      <c r="C140" s="120"/>
      <c r="D140" s="102" t="s">
        <v>20</v>
      </c>
      <c r="E140" s="103"/>
      <c r="F140" s="152"/>
      <c r="G140" s="152"/>
      <c r="H140" s="152"/>
      <c r="I140" s="153">
        <v>220000</v>
      </c>
      <c r="J140" s="153"/>
      <c r="K140" s="153"/>
      <c r="L140" s="195"/>
    </row>
    <row r="141" spans="1:12" ht="21.75" customHeight="1">
      <c r="A141" s="99"/>
      <c r="B141" s="134" t="s">
        <v>232</v>
      </c>
      <c r="C141" s="120"/>
      <c r="D141" s="102" t="s">
        <v>20</v>
      </c>
      <c r="E141" s="103"/>
      <c r="F141" s="152"/>
      <c r="G141" s="152"/>
      <c r="H141" s="152"/>
      <c r="I141" s="153">
        <v>220000</v>
      </c>
      <c r="J141" s="153"/>
      <c r="K141" s="153"/>
      <c r="L141" s="195"/>
    </row>
    <row r="142" spans="1:12" ht="21.75" customHeight="1">
      <c r="A142" s="99"/>
      <c r="B142" s="134" t="s">
        <v>233</v>
      </c>
      <c r="C142" s="120"/>
      <c r="D142" s="102" t="s">
        <v>20</v>
      </c>
      <c r="E142" s="103"/>
      <c r="F142" s="152"/>
      <c r="G142" s="152"/>
      <c r="H142" s="152"/>
      <c r="I142" s="153">
        <v>220000</v>
      </c>
      <c r="J142" s="153"/>
      <c r="K142" s="153"/>
      <c r="L142" s="195"/>
    </row>
    <row r="143" spans="1:12" ht="21.75" customHeight="1">
      <c r="A143" s="99">
        <v>13</v>
      </c>
      <c r="B143" s="119" t="s">
        <v>49</v>
      </c>
      <c r="C143" s="101"/>
      <c r="D143" s="102"/>
      <c r="E143" s="103"/>
      <c r="F143" s="152"/>
      <c r="G143" s="152"/>
      <c r="H143" s="152"/>
      <c r="I143" s="153"/>
      <c r="J143" s="153"/>
      <c r="K143" s="153"/>
      <c r="L143" s="191"/>
    </row>
    <row r="144" spans="1:12" ht="21.75" customHeight="1">
      <c r="A144" s="99" t="s">
        <v>16</v>
      </c>
      <c r="B144" s="119" t="s">
        <v>50</v>
      </c>
      <c r="C144" s="120"/>
      <c r="D144" s="102"/>
      <c r="E144" s="103"/>
      <c r="F144" s="152"/>
      <c r="G144" s="152"/>
      <c r="H144" s="152"/>
      <c r="I144" s="153"/>
      <c r="J144" s="153"/>
      <c r="K144" s="153"/>
      <c r="L144" s="191"/>
    </row>
    <row r="145" spans="1:12" ht="21.75" customHeight="1">
      <c r="A145" s="99"/>
      <c r="B145" s="100" t="s">
        <v>216</v>
      </c>
      <c r="C145" s="120"/>
      <c r="D145" s="102" t="s">
        <v>32</v>
      </c>
      <c r="E145" s="103">
        <f aca="true" t="shared" si="11" ref="E145:E150">F145</f>
        <v>30000</v>
      </c>
      <c r="F145" s="152">
        <v>30000</v>
      </c>
      <c r="G145" s="152">
        <v>38000</v>
      </c>
      <c r="H145" s="152">
        <v>32000</v>
      </c>
      <c r="I145" s="153"/>
      <c r="J145" s="153"/>
      <c r="K145" s="153"/>
      <c r="L145" s="191"/>
    </row>
    <row r="146" spans="1:12" ht="21.75" customHeight="1">
      <c r="A146" s="99"/>
      <c r="B146" s="100" t="s">
        <v>217</v>
      </c>
      <c r="C146" s="120"/>
      <c r="D146" s="102" t="s">
        <v>32</v>
      </c>
      <c r="E146" s="103">
        <f t="shared" si="11"/>
        <v>40000</v>
      </c>
      <c r="F146" s="152">
        <v>40000</v>
      </c>
      <c r="G146" s="152">
        <v>49000</v>
      </c>
      <c r="H146" s="152">
        <v>45000</v>
      </c>
      <c r="I146" s="153"/>
      <c r="J146" s="153"/>
      <c r="K146" s="153"/>
      <c r="L146" s="191"/>
    </row>
    <row r="147" spans="1:12" ht="21.75" customHeight="1">
      <c r="A147" s="99"/>
      <c r="B147" s="100" t="s">
        <v>218</v>
      </c>
      <c r="C147" s="120"/>
      <c r="D147" s="102" t="s">
        <v>32</v>
      </c>
      <c r="E147" s="103">
        <f t="shared" si="11"/>
        <v>54000</v>
      </c>
      <c r="F147" s="152">
        <v>54000</v>
      </c>
      <c r="G147" s="152">
        <v>60000</v>
      </c>
      <c r="H147" s="152">
        <v>55000</v>
      </c>
      <c r="I147" s="153"/>
      <c r="J147" s="153"/>
      <c r="K147" s="153"/>
      <c r="L147" s="191"/>
    </row>
    <row r="148" spans="1:12" ht="21.75" customHeight="1">
      <c r="A148" s="99"/>
      <c r="B148" s="100" t="s">
        <v>219</v>
      </c>
      <c r="C148" s="120"/>
      <c r="D148" s="102" t="s">
        <v>32</v>
      </c>
      <c r="E148" s="103">
        <f t="shared" si="11"/>
        <v>65000</v>
      </c>
      <c r="F148" s="152">
        <v>65000</v>
      </c>
      <c r="G148" s="152">
        <v>70000</v>
      </c>
      <c r="H148" s="152">
        <v>68000</v>
      </c>
      <c r="I148" s="153"/>
      <c r="J148" s="153"/>
      <c r="K148" s="153"/>
      <c r="L148" s="191"/>
    </row>
    <row r="149" spans="1:16" ht="21.75" customHeight="1">
      <c r="A149" s="99"/>
      <c r="B149" s="100" t="s">
        <v>220</v>
      </c>
      <c r="C149" s="120"/>
      <c r="D149" s="102" t="s">
        <v>32</v>
      </c>
      <c r="E149" s="103">
        <f t="shared" si="11"/>
        <v>70000</v>
      </c>
      <c r="F149" s="152">
        <v>70000</v>
      </c>
      <c r="G149" s="152">
        <v>81000</v>
      </c>
      <c r="H149" s="152">
        <v>75000</v>
      </c>
      <c r="I149" s="153"/>
      <c r="J149" s="153"/>
      <c r="K149" s="153"/>
      <c r="L149" s="191"/>
      <c r="P149" s="71"/>
    </row>
    <row r="150" spans="1:12" ht="21.75" customHeight="1">
      <c r="A150" s="129"/>
      <c r="B150" s="100" t="s">
        <v>221</v>
      </c>
      <c r="C150" s="120"/>
      <c r="D150" s="102" t="s">
        <v>32</v>
      </c>
      <c r="E150" s="103">
        <f t="shared" si="11"/>
        <v>95000</v>
      </c>
      <c r="F150" s="152">
        <v>95000</v>
      </c>
      <c r="G150" s="152">
        <v>108000</v>
      </c>
      <c r="H150" s="152">
        <v>98000</v>
      </c>
      <c r="I150" s="153"/>
      <c r="J150" s="153"/>
      <c r="K150" s="153"/>
      <c r="L150" s="191"/>
    </row>
    <row r="151" spans="1:12" ht="21.75" customHeight="1">
      <c r="A151" s="129"/>
      <c r="B151" s="100" t="s">
        <v>222</v>
      </c>
      <c r="C151" s="120"/>
      <c r="D151" s="102" t="s">
        <v>32</v>
      </c>
      <c r="E151" s="103"/>
      <c r="F151" s="152"/>
      <c r="G151" s="152"/>
      <c r="H151" s="152">
        <v>140000</v>
      </c>
      <c r="I151" s="153"/>
      <c r="J151" s="153"/>
      <c r="K151" s="153"/>
      <c r="L151" s="191"/>
    </row>
    <row r="152" spans="1:12" ht="21.75" customHeight="1">
      <c r="A152" s="129"/>
      <c r="B152" s="100" t="s">
        <v>215</v>
      </c>
      <c r="C152" s="120"/>
      <c r="D152" s="102" t="s">
        <v>32</v>
      </c>
      <c r="E152" s="103"/>
      <c r="F152" s="152"/>
      <c r="G152" s="152"/>
      <c r="H152" s="152">
        <v>170000</v>
      </c>
      <c r="I152" s="153"/>
      <c r="J152" s="153"/>
      <c r="K152" s="153"/>
      <c r="L152" s="191"/>
    </row>
    <row r="153" spans="1:31" ht="21.75" customHeight="1">
      <c r="A153" s="129"/>
      <c r="B153" s="100" t="s">
        <v>223</v>
      </c>
      <c r="C153" s="120"/>
      <c r="D153" s="102" t="s">
        <v>32</v>
      </c>
      <c r="E153" s="103"/>
      <c r="F153" s="152"/>
      <c r="G153" s="152"/>
      <c r="H153" s="152">
        <v>230000</v>
      </c>
      <c r="I153" s="153"/>
      <c r="J153" s="153"/>
      <c r="K153" s="153"/>
      <c r="L153" s="191"/>
      <c r="W153" s="71"/>
      <c r="X153" s="71"/>
      <c r="Y153" s="71"/>
      <c r="Z153" s="71"/>
      <c r="AA153" s="71"/>
      <c r="AB153" s="71"/>
      <c r="AC153" s="71"/>
      <c r="AD153" s="71"/>
      <c r="AE153" s="71"/>
    </row>
    <row r="154" spans="1:12" ht="47.25" customHeight="1">
      <c r="A154" s="129" t="s">
        <v>18</v>
      </c>
      <c r="B154" s="119" t="s">
        <v>656</v>
      </c>
      <c r="C154" s="120"/>
      <c r="D154" s="130"/>
      <c r="E154" s="103"/>
      <c r="F154" s="152"/>
      <c r="G154" s="152"/>
      <c r="H154" s="241"/>
      <c r="I154" s="153"/>
      <c r="J154" s="153"/>
      <c r="K154" s="153"/>
      <c r="L154" s="191"/>
    </row>
    <row r="155" spans="1:12" ht="21" customHeight="1">
      <c r="A155" s="129"/>
      <c r="B155" s="138" t="s">
        <v>210</v>
      </c>
      <c r="C155" s="120"/>
      <c r="D155" s="130"/>
      <c r="E155" s="103"/>
      <c r="F155" s="152"/>
      <c r="G155" s="152"/>
      <c r="H155" s="241"/>
      <c r="I155" s="153"/>
      <c r="J155" s="153"/>
      <c r="K155" s="153"/>
      <c r="L155" s="191"/>
    </row>
    <row r="156" spans="1:12" ht="21.75" customHeight="1">
      <c r="A156" s="129"/>
      <c r="B156" s="100" t="s">
        <v>51</v>
      </c>
      <c r="C156" s="120"/>
      <c r="D156" s="102" t="s">
        <v>32</v>
      </c>
      <c r="E156" s="103">
        <f>F156</f>
        <v>7000</v>
      </c>
      <c r="F156" s="152">
        <v>7000</v>
      </c>
      <c r="G156" s="152"/>
      <c r="H156" s="241">
        <v>7200</v>
      </c>
      <c r="I156" s="152">
        <v>11000</v>
      </c>
      <c r="J156" s="153">
        <v>12000</v>
      </c>
      <c r="K156" s="153"/>
      <c r="L156" s="153">
        <v>12500</v>
      </c>
    </row>
    <row r="157" spans="1:12" ht="21.75" customHeight="1">
      <c r="A157" s="129"/>
      <c r="B157" s="100" t="s">
        <v>52</v>
      </c>
      <c r="C157" s="120"/>
      <c r="D157" s="102" t="s">
        <v>32</v>
      </c>
      <c r="E157" s="103">
        <f aca="true" t="shared" si="12" ref="E157:E164">F157</f>
        <v>9000</v>
      </c>
      <c r="F157" s="152">
        <v>9000</v>
      </c>
      <c r="G157" s="152"/>
      <c r="H157" s="241">
        <v>9200</v>
      </c>
      <c r="I157" s="152">
        <v>12500</v>
      </c>
      <c r="J157" s="153">
        <v>13000</v>
      </c>
      <c r="K157" s="153"/>
      <c r="L157" s="153">
        <v>15000</v>
      </c>
    </row>
    <row r="158" spans="1:12" ht="21.75" customHeight="1">
      <c r="A158" s="129"/>
      <c r="B158" s="100" t="s">
        <v>53</v>
      </c>
      <c r="C158" s="120"/>
      <c r="D158" s="102" t="s">
        <v>32</v>
      </c>
      <c r="E158" s="103">
        <f t="shared" si="12"/>
        <v>11000</v>
      </c>
      <c r="F158" s="152">
        <v>11000</v>
      </c>
      <c r="G158" s="152"/>
      <c r="H158" s="241">
        <v>11200</v>
      </c>
      <c r="I158" s="152">
        <v>15000</v>
      </c>
      <c r="J158" s="153">
        <v>19000</v>
      </c>
      <c r="K158" s="153"/>
      <c r="L158" s="153">
        <v>20000</v>
      </c>
    </row>
    <row r="159" spans="1:12" ht="21.75" customHeight="1">
      <c r="A159" s="129"/>
      <c r="B159" s="100" t="s">
        <v>54</v>
      </c>
      <c r="C159" s="120"/>
      <c r="D159" s="102" t="s">
        <v>32</v>
      </c>
      <c r="E159" s="103">
        <f t="shared" si="12"/>
        <v>15000</v>
      </c>
      <c r="F159" s="152">
        <v>15000</v>
      </c>
      <c r="G159" s="152"/>
      <c r="H159" s="241">
        <v>15900</v>
      </c>
      <c r="I159" s="152">
        <v>18000</v>
      </c>
      <c r="J159" s="153">
        <v>24000</v>
      </c>
      <c r="K159" s="153"/>
      <c r="L159" s="153">
        <v>27500</v>
      </c>
    </row>
    <row r="160" spans="1:19" ht="21.75" customHeight="1">
      <c r="A160" s="129"/>
      <c r="B160" s="100" t="s">
        <v>55</v>
      </c>
      <c r="C160" s="120"/>
      <c r="D160" s="102" t="s">
        <v>32</v>
      </c>
      <c r="E160" s="103">
        <f t="shared" si="12"/>
        <v>19100</v>
      </c>
      <c r="F160" s="152">
        <v>19100</v>
      </c>
      <c r="G160" s="152"/>
      <c r="H160" s="241">
        <v>19400</v>
      </c>
      <c r="I160" s="152">
        <v>20000</v>
      </c>
      <c r="J160" s="153">
        <v>27000</v>
      </c>
      <c r="K160" s="153"/>
      <c r="L160" s="153">
        <v>30000</v>
      </c>
      <c r="Q160" s="71"/>
      <c r="R160" s="71"/>
      <c r="S160" s="71"/>
    </row>
    <row r="161" spans="1:12" ht="21.75" customHeight="1">
      <c r="A161" s="129"/>
      <c r="B161" s="100" t="s">
        <v>56</v>
      </c>
      <c r="C161" s="120"/>
      <c r="D161" s="102" t="s">
        <v>32</v>
      </c>
      <c r="E161" s="103">
        <f t="shared" si="12"/>
        <v>25000</v>
      </c>
      <c r="F161" s="152">
        <v>25000</v>
      </c>
      <c r="G161" s="152"/>
      <c r="H161" s="241">
        <v>25800</v>
      </c>
      <c r="I161" s="152">
        <v>26000</v>
      </c>
      <c r="J161" s="153">
        <v>35000</v>
      </c>
      <c r="K161" s="153"/>
      <c r="L161" s="153">
        <v>40000</v>
      </c>
    </row>
    <row r="162" spans="1:12" ht="21.75" customHeight="1">
      <c r="A162" s="129"/>
      <c r="B162" s="100" t="s">
        <v>57</v>
      </c>
      <c r="C162" s="120"/>
      <c r="D162" s="102" t="s">
        <v>32</v>
      </c>
      <c r="E162" s="103">
        <f t="shared" si="12"/>
        <v>35000</v>
      </c>
      <c r="F162" s="152">
        <v>35000</v>
      </c>
      <c r="G162" s="152"/>
      <c r="H162" s="241">
        <v>35300</v>
      </c>
      <c r="I162" s="152">
        <v>37100</v>
      </c>
      <c r="J162" s="153">
        <v>45000</v>
      </c>
      <c r="K162" s="153"/>
      <c r="L162" s="153">
        <v>47500</v>
      </c>
    </row>
    <row r="163" spans="1:12" ht="21.75" customHeight="1">
      <c r="A163" s="129"/>
      <c r="B163" s="100" t="s">
        <v>58</v>
      </c>
      <c r="C163" s="120"/>
      <c r="D163" s="102" t="s">
        <v>32</v>
      </c>
      <c r="E163" s="103">
        <f t="shared" si="12"/>
        <v>42000</v>
      </c>
      <c r="F163" s="152">
        <v>42000</v>
      </c>
      <c r="G163" s="152"/>
      <c r="H163" s="241">
        <v>42200</v>
      </c>
      <c r="I163" s="152">
        <v>44000</v>
      </c>
      <c r="J163" s="153">
        <v>55000</v>
      </c>
      <c r="K163" s="153"/>
      <c r="L163" s="153">
        <v>55000</v>
      </c>
    </row>
    <row r="164" spans="1:12" ht="21.75" customHeight="1">
      <c r="A164" s="129"/>
      <c r="B164" s="100" t="s">
        <v>59</v>
      </c>
      <c r="C164" s="120"/>
      <c r="D164" s="102" t="s">
        <v>32</v>
      </c>
      <c r="E164" s="103">
        <f t="shared" si="12"/>
        <v>58000</v>
      </c>
      <c r="F164" s="152">
        <v>58000</v>
      </c>
      <c r="G164" s="152"/>
      <c r="H164" s="241">
        <v>63000</v>
      </c>
      <c r="I164" s="152">
        <v>65000</v>
      </c>
      <c r="J164" s="153"/>
      <c r="K164" s="153"/>
      <c r="L164" s="153">
        <v>80000</v>
      </c>
    </row>
    <row r="165" spans="1:16" ht="24.75" customHeight="1">
      <c r="A165" s="129" t="s">
        <v>140</v>
      </c>
      <c r="B165" s="138" t="s">
        <v>60</v>
      </c>
      <c r="C165" s="101"/>
      <c r="D165" s="102"/>
      <c r="E165" s="103"/>
      <c r="F165" s="152"/>
      <c r="G165" s="152"/>
      <c r="H165" s="152"/>
      <c r="I165" s="153"/>
      <c r="J165" s="153"/>
      <c r="K165" s="153"/>
      <c r="L165" s="153"/>
      <c r="P165" s="71"/>
    </row>
    <row r="166" spans="1:12" ht="27" customHeight="1">
      <c r="A166" s="129"/>
      <c r="B166" s="100" t="s">
        <v>51</v>
      </c>
      <c r="C166" s="139" t="s">
        <v>123</v>
      </c>
      <c r="D166" s="102" t="s">
        <v>32</v>
      </c>
      <c r="E166" s="103">
        <f>F166</f>
        <v>7600</v>
      </c>
      <c r="F166" s="152">
        <v>7600</v>
      </c>
      <c r="G166" s="152"/>
      <c r="H166" s="152">
        <v>7800</v>
      </c>
      <c r="I166" s="152"/>
      <c r="J166" s="152"/>
      <c r="K166" s="152"/>
      <c r="L166" s="191"/>
    </row>
    <row r="167" spans="1:12" ht="27" customHeight="1">
      <c r="A167" s="129"/>
      <c r="B167" s="100" t="s">
        <v>52</v>
      </c>
      <c r="C167" s="139" t="s">
        <v>124</v>
      </c>
      <c r="D167" s="102" t="s">
        <v>32</v>
      </c>
      <c r="E167" s="103">
        <f aca="true" t="shared" si="13" ref="E167:E174">F167</f>
        <v>10600</v>
      </c>
      <c r="F167" s="152">
        <v>10600</v>
      </c>
      <c r="G167" s="152"/>
      <c r="H167" s="152">
        <v>10800</v>
      </c>
      <c r="I167" s="152"/>
      <c r="J167" s="152"/>
      <c r="K167" s="152"/>
      <c r="L167" s="191"/>
    </row>
    <row r="168" spans="1:12" ht="27" customHeight="1">
      <c r="A168" s="129"/>
      <c r="B168" s="100" t="s">
        <v>53</v>
      </c>
      <c r="C168" s="139" t="s">
        <v>125</v>
      </c>
      <c r="D168" s="102" t="s">
        <v>32</v>
      </c>
      <c r="E168" s="103">
        <f t="shared" si="13"/>
        <v>13500</v>
      </c>
      <c r="F168" s="152">
        <v>13500</v>
      </c>
      <c r="G168" s="152"/>
      <c r="H168" s="152">
        <v>13600</v>
      </c>
      <c r="I168" s="152"/>
      <c r="J168" s="152"/>
      <c r="K168" s="152"/>
      <c r="L168" s="191"/>
    </row>
    <row r="169" spans="1:12" ht="27" customHeight="1">
      <c r="A169" s="129"/>
      <c r="B169" s="100" t="s">
        <v>54</v>
      </c>
      <c r="C169" s="139" t="s">
        <v>126</v>
      </c>
      <c r="D169" s="102" t="s">
        <v>32</v>
      </c>
      <c r="E169" s="103">
        <f t="shared" si="13"/>
        <v>18400</v>
      </c>
      <c r="F169" s="152">
        <v>18400</v>
      </c>
      <c r="G169" s="152"/>
      <c r="H169" s="152">
        <v>18600</v>
      </c>
      <c r="I169" s="152"/>
      <c r="J169" s="152"/>
      <c r="K169" s="152"/>
      <c r="L169" s="153">
        <v>31000</v>
      </c>
    </row>
    <row r="170" spans="1:22" ht="27" customHeight="1">
      <c r="A170" s="129"/>
      <c r="B170" s="100" t="s">
        <v>55</v>
      </c>
      <c r="C170" s="139" t="s">
        <v>127</v>
      </c>
      <c r="D170" s="102" t="s">
        <v>32</v>
      </c>
      <c r="E170" s="103">
        <f t="shared" si="13"/>
        <v>22000</v>
      </c>
      <c r="F170" s="152">
        <v>22000</v>
      </c>
      <c r="G170" s="152"/>
      <c r="H170" s="152">
        <v>22100</v>
      </c>
      <c r="I170" s="152"/>
      <c r="J170" s="152"/>
      <c r="K170" s="152"/>
      <c r="L170" s="153">
        <v>36250</v>
      </c>
      <c r="T170" s="71"/>
      <c r="U170" s="71"/>
      <c r="V170" s="71"/>
    </row>
    <row r="171" spans="1:12" ht="27" customHeight="1">
      <c r="A171" s="129"/>
      <c r="B171" s="100" t="s">
        <v>56</v>
      </c>
      <c r="C171" s="139" t="s">
        <v>122</v>
      </c>
      <c r="D171" s="102" t="s">
        <v>32</v>
      </c>
      <c r="E171" s="103">
        <f t="shared" si="13"/>
        <v>31200</v>
      </c>
      <c r="F171" s="152">
        <v>31200</v>
      </c>
      <c r="G171" s="152"/>
      <c r="H171" s="152">
        <v>31400</v>
      </c>
      <c r="I171" s="152"/>
      <c r="J171" s="152"/>
      <c r="K171" s="152"/>
      <c r="L171" s="153">
        <v>45000</v>
      </c>
    </row>
    <row r="172" spans="1:12" ht="27" customHeight="1">
      <c r="A172" s="129"/>
      <c r="B172" s="100" t="s">
        <v>57</v>
      </c>
      <c r="C172" s="139" t="s">
        <v>128</v>
      </c>
      <c r="D172" s="102" t="s">
        <v>32</v>
      </c>
      <c r="E172" s="103">
        <f t="shared" si="13"/>
        <v>39700</v>
      </c>
      <c r="F172" s="152">
        <v>39700</v>
      </c>
      <c r="G172" s="152"/>
      <c r="H172" s="152">
        <v>39900</v>
      </c>
      <c r="I172" s="152"/>
      <c r="J172" s="152"/>
      <c r="K172" s="152"/>
      <c r="L172" s="153">
        <v>50000</v>
      </c>
    </row>
    <row r="173" spans="1:12" ht="27" customHeight="1">
      <c r="A173" s="129"/>
      <c r="B173" s="100" t="s">
        <v>58</v>
      </c>
      <c r="C173" s="139" t="s">
        <v>129</v>
      </c>
      <c r="D173" s="102" t="s">
        <v>32</v>
      </c>
      <c r="E173" s="103">
        <f t="shared" si="13"/>
        <v>49000</v>
      </c>
      <c r="F173" s="152">
        <v>49000</v>
      </c>
      <c r="G173" s="152"/>
      <c r="H173" s="152">
        <v>49300</v>
      </c>
      <c r="I173" s="152"/>
      <c r="J173" s="152"/>
      <c r="K173" s="152"/>
      <c r="L173" s="153">
        <v>67500</v>
      </c>
    </row>
    <row r="174" spans="1:12" ht="27" customHeight="1">
      <c r="A174" s="129"/>
      <c r="B174" s="100" t="s">
        <v>59</v>
      </c>
      <c r="C174" s="139" t="s">
        <v>130</v>
      </c>
      <c r="D174" s="102" t="s">
        <v>32</v>
      </c>
      <c r="E174" s="103">
        <f t="shared" si="13"/>
        <v>73300</v>
      </c>
      <c r="F174" s="152">
        <v>73300</v>
      </c>
      <c r="G174" s="152"/>
      <c r="H174" s="152">
        <v>73400</v>
      </c>
      <c r="I174" s="152"/>
      <c r="J174" s="152"/>
      <c r="K174" s="152"/>
      <c r="L174" s="153">
        <v>100000</v>
      </c>
    </row>
    <row r="175" spans="1:49" s="57" customFormat="1" ht="55.5" customHeight="1">
      <c r="A175" s="129" t="s">
        <v>61</v>
      </c>
      <c r="B175" s="119" t="s">
        <v>314</v>
      </c>
      <c r="C175" s="101"/>
      <c r="D175" s="121"/>
      <c r="E175" s="111"/>
      <c r="F175" s="180"/>
      <c r="G175" s="180"/>
      <c r="H175" s="242" t="s">
        <v>315</v>
      </c>
      <c r="I175" s="190"/>
      <c r="J175" s="190" t="s">
        <v>316</v>
      </c>
      <c r="K175" s="180"/>
      <c r="L175" s="272"/>
      <c r="O175" s="71"/>
      <c r="P175" s="70"/>
      <c r="Q175" s="80"/>
      <c r="R175" s="80"/>
      <c r="S175" s="80"/>
      <c r="T175" s="70"/>
      <c r="U175" s="70"/>
      <c r="V175" s="70"/>
      <c r="W175" s="70"/>
      <c r="X175" s="70"/>
      <c r="Y175" s="70"/>
      <c r="Z175" s="70"/>
      <c r="AA175" s="70"/>
      <c r="AB175" s="70"/>
      <c r="AC175" s="70"/>
      <c r="AD175" s="70"/>
      <c r="AE175" s="70"/>
      <c r="AF175" s="71"/>
      <c r="AG175" s="71"/>
      <c r="AH175" s="71"/>
      <c r="AI175" s="71"/>
      <c r="AJ175" s="71"/>
      <c r="AK175" s="71"/>
      <c r="AL175" s="71"/>
      <c r="AM175" s="71"/>
      <c r="AN175" s="71"/>
      <c r="AO175" s="71"/>
      <c r="AP175" s="71"/>
      <c r="AQ175" s="71"/>
      <c r="AR175" s="71"/>
      <c r="AS175" s="71"/>
      <c r="AT175" s="71"/>
      <c r="AU175" s="71"/>
      <c r="AV175" s="71"/>
      <c r="AW175" s="71"/>
    </row>
    <row r="176" spans="1:19" ht="23.25" customHeight="1">
      <c r="A176" s="129"/>
      <c r="B176" s="100" t="s">
        <v>277</v>
      </c>
      <c r="C176" s="120"/>
      <c r="D176" s="102" t="s">
        <v>32</v>
      </c>
      <c r="E176" s="103"/>
      <c r="F176" s="152"/>
      <c r="G176" s="152"/>
      <c r="H176" s="152">
        <v>8000</v>
      </c>
      <c r="I176" s="185"/>
      <c r="J176" s="185"/>
      <c r="K176" s="152"/>
      <c r="L176" s="191"/>
      <c r="Q176" s="80"/>
      <c r="R176" s="80"/>
      <c r="S176" s="80"/>
    </row>
    <row r="177" spans="1:19" ht="23.25" customHeight="1">
      <c r="A177" s="129"/>
      <c r="B177" s="100" t="s">
        <v>278</v>
      </c>
      <c r="C177" s="120"/>
      <c r="D177" s="102" t="s">
        <v>32</v>
      </c>
      <c r="E177" s="103"/>
      <c r="F177" s="152"/>
      <c r="G177" s="152"/>
      <c r="H177" s="152">
        <v>8300</v>
      </c>
      <c r="I177" s="191"/>
      <c r="J177" s="185">
        <v>8500</v>
      </c>
      <c r="K177" s="152"/>
      <c r="L177" s="191"/>
      <c r="Q177" s="80"/>
      <c r="R177" s="80"/>
      <c r="S177" s="80"/>
    </row>
    <row r="178" spans="1:19" ht="23.25" customHeight="1">
      <c r="A178" s="129"/>
      <c r="B178" s="100" t="s">
        <v>279</v>
      </c>
      <c r="C178" s="120"/>
      <c r="D178" s="102" t="s">
        <v>32</v>
      </c>
      <c r="E178" s="103"/>
      <c r="F178" s="152"/>
      <c r="G178" s="152"/>
      <c r="H178" s="152">
        <v>10800</v>
      </c>
      <c r="I178" s="191"/>
      <c r="J178" s="185">
        <v>12900</v>
      </c>
      <c r="K178" s="152"/>
      <c r="L178" s="191"/>
      <c r="Q178" s="80"/>
      <c r="R178" s="80"/>
      <c r="S178" s="80"/>
    </row>
    <row r="179" spans="1:19" ht="23.25" customHeight="1">
      <c r="A179" s="129"/>
      <c r="B179" s="100" t="s">
        <v>280</v>
      </c>
      <c r="C179" s="120"/>
      <c r="D179" s="102" t="s">
        <v>32</v>
      </c>
      <c r="E179" s="103"/>
      <c r="F179" s="152"/>
      <c r="G179" s="152"/>
      <c r="H179" s="152">
        <v>14800</v>
      </c>
      <c r="I179" s="191"/>
      <c r="J179" s="185">
        <v>17700</v>
      </c>
      <c r="K179" s="152"/>
      <c r="L179" s="191"/>
      <c r="Q179" s="82"/>
      <c r="R179" s="82"/>
      <c r="S179" s="82"/>
    </row>
    <row r="180" spans="1:19" ht="23.25" customHeight="1">
      <c r="A180" s="129"/>
      <c r="B180" s="100" t="s">
        <v>281</v>
      </c>
      <c r="C180" s="120"/>
      <c r="D180" s="102" t="s">
        <v>32</v>
      </c>
      <c r="E180" s="103"/>
      <c r="F180" s="152"/>
      <c r="G180" s="152"/>
      <c r="H180" s="152">
        <v>18300</v>
      </c>
      <c r="I180" s="191"/>
      <c r="J180" s="185">
        <v>22100</v>
      </c>
      <c r="K180" s="152"/>
      <c r="L180" s="191"/>
      <c r="Q180" s="82"/>
      <c r="R180" s="82"/>
      <c r="S180" s="82"/>
    </row>
    <row r="181" spans="1:19" ht="30" customHeight="1">
      <c r="A181" s="129"/>
      <c r="B181" s="100" t="s">
        <v>282</v>
      </c>
      <c r="C181" s="120"/>
      <c r="D181" s="102" t="s">
        <v>32</v>
      </c>
      <c r="E181" s="103"/>
      <c r="F181" s="152"/>
      <c r="G181" s="152"/>
      <c r="H181" s="152">
        <v>28400</v>
      </c>
      <c r="I181" s="191"/>
      <c r="J181" s="185">
        <v>23400</v>
      </c>
      <c r="K181" s="152"/>
      <c r="L181" s="191"/>
      <c r="P181" s="75">
        <f aca="true" t="shared" si="14" ref="P181:P186">L207-H207</f>
        <v>380000</v>
      </c>
      <c r="Q181" s="83"/>
      <c r="R181" s="83"/>
      <c r="S181" s="83"/>
    </row>
    <row r="182" spans="1:19" ht="23.25" customHeight="1">
      <c r="A182" s="129"/>
      <c r="B182" s="100" t="s">
        <v>283</v>
      </c>
      <c r="C182" s="120"/>
      <c r="D182" s="102" t="s">
        <v>32</v>
      </c>
      <c r="E182" s="103"/>
      <c r="F182" s="152"/>
      <c r="G182" s="152"/>
      <c r="H182" s="152">
        <v>43900</v>
      </c>
      <c r="I182" s="185"/>
      <c r="J182" s="185">
        <v>37200</v>
      </c>
      <c r="K182" s="152"/>
      <c r="L182" s="191"/>
      <c r="P182" s="75">
        <f t="shared" si="14"/>
        <v>400000</v>
      </c>
      <c r="Q182" s="80"/>
      <c r="R182" s="80"/>
      <c r="S182" s="80"/>
    </row>
    <row r="183" spans="1:19" ht="29.25" customHeight="1">
      <c r="A183" s="129"/>
      <c r="B183" s="100" t="s">
        <v>284</v>
      </c>
      <c r="C183" s="120"/>
      <c r="D183" s="102" t="s">
        <v>32</v>
      </c>
      <c r="E183" s="103"/>
      <c r="F183" s="152"/>
      <c r="G183" s="152"/>
      <c r="H183" s="152">
        <v>62400</v>
      </c>
      <c r="I183" s="185"/>
      <c r="J183" s="185">
        <v>50600</v>
      </c>
      <c r="K183" s="152"/>
      <c r="L183" s="191"/>
      <c r="P183" s="75">
        <f t="shared" si="14"/>
        <v>200000</v>
      </c>
      <c r="Q183" s="80"/>
      <c r="R183" s="80"/>
      <c r="S183" s="80"/>
    </row>
    <row r="184" spans="1:19" ht="31.5" customHeight="1">
      <c r="A184" s="129"/>
      <c r="B184" s="100" t="s">
        <v>285</v>
      </c>
      <c r="C184" s="120"/>
      <c r="D184" s="102" t="s">
        <v>32</v>
      </c>
      <c r="E184" s="103"/>
      <c r="F184" s="152"/>
      <c r="G184" s="152"/>
      <c r="H184" s="152">
        <v>100400</v>
      </c>
      <c r="I184" s="185"/>
      <c r="J184" s="185">
        <v>73600</v>
      </c>
      <c r="K184" s="152"/>
      <c r="L184" s="191"/>
      <c r="P184" s="75">
        <f t="shared" si="14"/>
        <v>300000</v>
      </c>
      <c r="Q184" s="80"/>
      <c r="R184" s="80"/>
      <c r="S184" s="80"/>
    </row>
    <row r="185" spans="1:22" ht="31.5" customHeight="1">
      <c r="A185" s="129"/>
      <c r="B185" s="100" t="s">
        <v>286</v>
      </c>
      <c r="C185" s="120"/>
      <c r="D185" s="102" t="s">
        <v>32</v>
      </c>
      <c r="E185" s="103"/>
      <c r="F185" s="152"/>
      <c r="G185" s="152"/>
      <c r="H185" s="152">
        <v>132400</v>
      </c>
      <c r="I185" s="185"/>
      <c r="J185" s="152"/>
      <c r="K185" s="152"/>
      <c r="L185" s="191"/>
      <c r="P185" s="75">
        <f t="shared" si="14"/>
        <v>700000</v>
      </c>
      <c r="Q185" s="80"/>
      <c r="R185" s="80"/>
      <c r="S185" s="80"/>
      <c r="T185" s="80"/>
      <c r="U185" s="80"/>
      <c r="V185" s="80"/>
    </row>
    <row r="186" spans="1:31" ht="31.5" customHeight="1">
      <c r="A186" s="129"/>
      <c r="B186" s="100" t="s">
        <v>287</v>
      </c>
      <c r="C186" s="120"/>
      <c r="D186" s="102" t="s">
        <v>32</v>
      </c>
      <c r="E186" s="103"/>
      <c r="F186" s="152"/>
      <c r="G186" s="152"/>
      <c r="H186" s="152">
        <v>170600</v>
      </c>
      <c r="I186" s="185"/>
      <c r="J186" s="152"/>
      <c r="K186" s="152"/>
      <c r="L186" s="191"/>
      <c r="P186" s="75">
        <f t="shared" si="14"/>
        <v>700000</v>
      </c>
      <c r="Q186" s="80"/>
      <c r="R186" s="80"/>
      <c r="S186" s="80"/>
      <c r="T186" s="80"/>
      <c r="U186" s="80"/>
      <c r="V186" s="80"/>
      <c r="W186" s="71"/>
      <c r="X186" s="71"/>
      <c r="Y186" s="71"/>
      <c r="Z186" s="71"/>
      <c r="AA186" s="71"/>
      <c r="AB186" s="71"/>
      <c r="AC186" s="71"/>
      <c r="AD186" s="71"/>
      <c r="AE186" s="71"/>
    </row>
    <row r="187" spans="1:22" ht="31.5" customHeight="1">
      <c r="A187" s="129"/>
      <c r="B187" s="100" t="s">
        <v>288</v>
      </c>
      <c r="C187" s="120"/>
      <c r="D187" s="102" t="s">
        <v>32</v>
      </c>
      <c r="E187" s="103"/>
      <c r="F187" s="152"/>
      <c r="G187" s="152"/>
      <c r="H187" s="152">
        <v>212000</v>
      </c>
      <c r="I187" s="185"/>
      <c r="J187" s="152"/>
      <c r="K187" s="152"/>
      <c r="L187" s="191"/>
      <c r="P187" s="75"/>
      <c r="Q187" s="80"/>
      <c r="R187" s="80"/>
      <c r="S187" s="80"/>
      <c r="T187" s="80"/>
      <c r="U187" s="80"/>
      <c r="V187" s="80"/>
    </row>
    <row r="188" spans="1:22" ht="31.5" customHeight="1">
      <c r="A188" s="129"/>
      <c r="B188" s="100" t="s">
        <v>289</v>
      </c>
      <c r="C188" s="120"/>
      <c r="D188" s="102" t="s">
        <v>32</v>
      </c>
      <c r="E188" s="103"/>
      <c r="F188" s="152"/>
      <c r="G188" s="152"/>
      <c r="H188" s="152">
        <v>278600</v>
      </c>
      <c r="I188" s="185"/>
      <c r="J188" s="152"/>
      <c r="K188" s="152"/>
      <c r="L188" s="191"/>
      <c r="P188" s="75"/>
      <c r="Q188" s="80"/>
      <c r="R188" s="80"/>
      <c r="S188" s="80"/>
      <c r="T188" s="80"/>
      <c r="U188" s="80"/>
      <c r="V188" s="80"/>
    </row>
    <row r="189" spans="1:22" ht="31.5" customHeight="1">
      <c r="A189" s="129"/>
      <c r="B189" s="100" t="s">
        <v>290</v>
      </c>
      <c r="C189" s="120"/>
      <c r="D189" s="102" t="s">
        <v>32</v>
      </c>
      <c r="E189" s="103"/>
      <c r="F189" s="152"/>
      <c r="G189" s="152"/>
      <c r="H189" s="152">
        <v>350400</v>
      </c>
      <c r="I189" s="185"/>
      <c r="J189" s="152"/>
      <c r="K189" s="152"/>
      <c r="L189" s="191"/>
      <c r="Q189" s="80"/>
      <c r="R189" s="80"/>
      <c r="S189" s="80"/>
      <c r="T189" s="82"/>
      <c r="U189" s="82"/>
      <c r="V189" s="82"/>
    </row>
    <row r="190" spans="1:22" ht="31.5" customHeight="1">
      <c r="A190" s="129"/>
      <c r="B190" s="100" t="s">
        <v>291</v>
      </c>
      <c r="C190" s="120"/>
      <c r="D190" s="102" t="s">
        <v>32</v>
      </c>
      <c r="E190" s="103"/>
      <c r="F190" s="152"/>
      <c r="G190" s="152"/>
      <c r="H190" s="152">
        <v>435400</v>
      </c>
      <c r="I190" s="185"/>
      <c r="J190" s="152"/>
      <c r="K190" s="152"/>
      <c r="L190" s="191"/>
      <c r="Q190" s="80"/>
      <c r="R190" s="80"/>
      <c r="S190" s="80"/>
      <c r="T190" s="82"/>
      <c r="U190" s="82"/>
      <c r="V190" s="82"/>
    </row>
    <row r="191" spans="1:49" s="57" customFormat="1" ht="31.5" customHeight="1">
      <c r="A191" s="129" t="s">
        <v>235</v>
      </c>
      <c r="B191" s="119" t="s">
        <v>292</v>
      </c>
      <c r="C191" s="101"/>
      <c r="D191" s="121"/>
      <c r="E191" s="111" t="s">
        <v>301</v>
      </c>
      <c r="F191" s="180" t="s">
        <v>301</v>
      </c>
      <c r="G191" s="180"/>
      <c r="H191" s="180" t="s">
        <v>301</v>
      </c>
      <c r="I191" s="184" t="s">
        <v>301</v>
      </c>
      <c r="J191" s="184"/>
      <c r="K191" s="180"/>
      <c r="L191" s="272"/>
      <c r="O191" s="71"/>
      <c r="P191" s="70"/>
      <c r="Q191" s="80"/>
      <c r="R191" s="80"/>
      <c r="S191" s="80"/>
      <c r="T191" s="83"/>
      <c r="U191" s="83"/>
      <c r="V191" s="83"/>
      <c r="W191" s="70"/>
      <c r="X191" s="70"/>
      <c r="Y191" s="70"/>
      <c r="Z191" s="70"/>
      <c r="AA191" s="70"/>
      <c r="AB191" s="70"/>
      <c r="AC191" s="70"/>
      <c r="AD191" s="70"/>
      <c r="AE191" s="70"/>
      <c r="AF191" s="71"/>
      <c r="AG191" s="71"/>
      <c r="AH191" s="71"/>
      <c r="AI191" s="71"/>
      <c r="AJ191" s="71"/>
      <c r="AK191" s="71"/>
      <c r="AL191" s="71"/>
      <c r="AM191" s="71"/>
      <c r="AN191" s="71"/>
      <c r="AO191" s="71"/>
      <c r="AP191" s="71"/>
      <c r="AQ191" s="71"/>
      <c r="AR191" s="71"/>
      <c r="AS191" s="71"/>
      <c r="AT191" s="71"/>
      <c r="AU191" s="71"/>
      <c r="AV191" s="71"/>
      <c r="AW191" s="71"/>
    </row>
    <row r="192" spans="1:22" ht="23.25" customHeight="1">
      <c r="A192" s="129"/>
      <c r="B192" s="100" t="s">
        <v>278</v>
      </c>
      <c r="C192" s="120"/>
      <c r="D192" s="102" t="s">
        <v>32</v>
      </c>
      <c r="E192" s="103">
        <v>23000</v>
      </c>
      <c r="F192" s="152">
        <v>17925</v>
      </c>
      <c r="G192" s="152"/>
      <c r="H192" s="152">
        <v>23400</v>
      </c>
      <c r="I192" s="185">
        <v>23900</v>
      </c>
      <c r="J192" s="152"/>
      <c r="K192" s="152"/>
      <c r="L192" s="191"/>
      <c r="Q192" s="80"/>
      <c r="R192" s="80"/>
      <c r="S192" s="80"/>
      <c r="T192" s="80"/>
      <c r="U192" s="80"/>
      <c r="V192" s="80"/>
    </row>
    <row r="193" spans="1:22" ht="23.25" customHeight="1">
      <c r="A193" s="129"/>
      <c r="B193" s="100" t="s">
        <v>279</v>
      </c>
      <c r="C193" s="120"/>
      <c r="D193" s="102" t="s">
        <v>32</v>
      </c>
      <c r="E193" s="103">
        <v>40000</v>
      </c>
      <c r="F193" s="152">
        <v>32100</v>
      </c>
      <c r="G193" s="152"/>
      <c r="H193" s="152">
        <v>41700</v>
      </c>
      <c r="I193" s="185">
        <v>42800</v>
      </c>
      <c r="J193" s="152"/>
      <c r="K193" s="152"/>
      <c r="L193" s="191"/>
      <c r="Q193" s="80"/>
      <c r="R193" s="80"/>
      <c r="S193" s="80"/>
      <c r="T193" s="80"/>
      <c r="U193" s="80"/>
      <c r="V193" s="80"/>
    </row>
    <row r="194" spans="1:22" ht="23.25" customHeight="1">
      <c r="A194" s="129"/>
      <c r="B194" s="100" t="s">
        <v>280</v>
      </c>
      <c r="C194" s="120"/>
      <c r="D194" s="102" t="s">
        <v>32</v>
      </c>
      <c r="E194" s="103">
        <v>44000</v>
      </c>
      <c r="F194" s="152">
        <v>43275</v>
      </c>
      <c r="G194" s="152"/>
      <c r="H194" s="152">
        <v>54100</v>
      </c>
      <c r="I194" s="185">
        <v>57700</v>
      </c>
      <c r="J194" s="152"/>
      <c r="K194" s="152"/>
      <c r="L194" s="191"/>
      <c r="Q194" s="80"/>
      <c r="R194" s="80"/>
      <c r="S194" s="80"/>
      <c r="T194" s="80"/>
      <c r="U194" s="80"/>
      <c r="V194" s="80"/>
    </row>
    <row r="195" spans="1:22" ht="23.25" customHeight="1">
      <c r="A195" s="129"/>
      <c r="B195" s="100" t="s">
        <v>293</v>
      </c>
      <c r="C195" s="120"/>
      <c r="D195" s="102" t="s">
        <v>32</v>
      </c>
      <c r="E195" s="103">
        <v>59000</v>
      </c>
      <c r="F195" s="152">
        <v>56925</v>
      </c>
      <c r="G195" s="152"/>
      <c r="H195" s="152">
        <v>72500</v>
      </c>
      <c r="I195" s="185">
        <v>75900</v>
      </c>
      <c r="J195" s="152"/>
      <c r="K195" s="152"/>
      <c r="L195" s="191"/>
      <c r="Q195" s="80"/>
      <c r="R195" s="80"/>
      <c r="S195" s="80"/>
      <c r="T195" s="80"/>
      <c r="U195" s="80"/>
      <c r="V195" s="80"/>
    </row>
    <row r="196" spans="1:22" ht="23.25" customHeight="1">
      <c r="A196" s="129"/>
      <c r="B196" s="100" t="s">
        <v>294</v>
      </c>
      <c r="C196" s="120"/>
      <c r="D196" s="102" t="s">
        <v>32</v>
      </c>
      <c r="E196" s="103">
        <v>86000</v>
      </c>
      <c r="F196" s="152">
        <v>83850</v>
      </c>
      <c r="G196" s="152"/>
      <c r="H196" s="152">
        <v>106300</v>
      </c>
      <c r="I196" s="185">
        <v>111800</v>
      </c>
      <c r="J196" s="152"/>
      <c r="K196" s="152"/>
      <c r="L196" s="191"/>
      <c r="Q196" s="80"/>
      <c r="R196" s="80"/>
      <c r="S196" s="80"/>
      <c r="T196" s="80"/>
      <c r="U196" s="80"/>
      <c r="V196" s="80"/>
    </row>
    <row r="197" spans="1:22" ht="23.25" customHeight="1">
      <c r="A197" s="129"/>
      <c r="B197" s="100" t="s">
        <v>295</v>
      </c>
      <c r="C197" s="120"/>
      <c r="D197" s="102" t="s">
        <v>32</v>
      </c>
      <c r="E197" s="103">
        <v>136000</v>
      </c>
      <c r="F197" s="152">
        <v>134250</v>
      </c>
      <c r="G197" s="152"/>
      <c r="H197" s="152">
        <v>169000</v>
      </c>
      <c r="I197" s="185"/>
      <c r="J197" s="152"/>
      <c r="K197" s="152"/>
      <c r="L197" s="191"/>
      <c r="Q197" s="80"/>
      <c r="R197" s="80"/>
      <c r="S197" s="80"/>
      <c r="T197" s="80"/>
      <c r="U197" s="80"/>
      <c r="V197" s="80"/>
    </row>
    <row r="198" spans="1:22" ht="23.25" customHeight="1">
      <c r="A198" s="129"/>
      <c r="B198" s="100" t="s">
        <v>296</v>
      </c>
      <c r="C198" s="120"/>
      <c r="D198" s="102" t="s">
        <v>32</v>
      </c>
      <c r="E198" s="103">
        <v>198000</v>
      </c>
      <c r="F198" s="152">
        <v>223500</v>
      </c>
      <c r="G198" s="152"/>
      <c r="H198" s="152">
        <v>235000</v>
      </c>
      <c r="I198" s="185"/>
      <c r="J198" s="152"/>
      <c r="K198" s="152"/>
      <c r="L198" s="191"/>
      <c r="P198" s="71"/>
      <c r="Q198" s="80"/>
      <c r="R198" s="80"/>
      <c r="S198" s="80"/>
      <c r="T198" s="80"/>
      <c r="U198" s="80"/>
      <c r="V198" s="80"/>
    </row>
    <row r="199" spans="1:22" ht="23.25" customHeight="1">
      <c r="A199" s="129"/>
      <c r="B199" s="100" t="s">
        <v>297</v>
      </c>
      <c r="C199" s="120"/>
      <c r="D199" s="102" t="s">
        <v>32</v>
      </c>
      <c r="E199" s="103">
        <v>285000</v>
      </c>
      <c r="F199" s="152">
        <v>322500</v>
      </c>
      <c r="G199" s="152"/>
      <c r="H199" s="152">
        <v>343000</v>
      </c>
      <c r="I199" s="185"/>
      <c r="J199" s="152"/>
      <c r="K199" s="152"/>
      <c r="L199" s="191"/>
      <c r="Q199" s="80"/>
      <c r="R199" s="80"/>
      <c r="S199" s="80"/>
      <c r="T199" s="80"/>
      <c r="U199" s="80"/>
      <c r="V199" s="80"/>
    </row>
    <row r="200" spans="1:22" ht="23.25" customHeight="1">
      <c r="A200" s="129"/>
      <c r="B200" s="100" t="s">
        <v>298</v>
      </c>
      <c r="C200" s="120"/>
      <c r="D200" s="102" t="s">
        <v>32</v>
      </c>
      <c r="E200" s="103">
        <v>490000</v>
      </c>
      <c r="F200" s="152">
        <v>480000</v>
      </c>
      <c r="G200" s="152"/>
      <c r="H200" s="152">
        <v>549000</v>
      </c>
      <c r="I200" s="185"/>
      <c r="J200" s="152"/>
      <c r="K200" s="152"/>
      <c r="L200" s="191"/>
      <c r="Q200" s="80"/>
      <c r="R200" s="80"/>
      <c r="S200" s="80"/>
      <c r="T200" s="80"/>
      <c r="U200" s="80"/>
      <c r="V200" s="80"/>
    </row>
    <row r="201" spans="1:31" ht="23.25" customHeight="1">
      <c r="A201" s="129"/>
      <c r="B201" s="100" t="s">
        <v>299</v>
      </c>
      <c r="C201" s="120"/>
      <c r="D201" s="102" t="s">
        <v>32</v>
      </c>
      <c r="E201" s="103"/>
      <c r="F201" s="152"/>
      <c r="G201" s="152"/>
      <c r="H201" s="152">
        <v>680000</v>
      </c>
      <c r="I201" s="185"/>
      <c r="J201" s="152"/>
      <c r="K201" s="152"/>
      <c r="L201" s="191"/>
      <c r="Q201" s="84"/>
      <c r="R201" s="84"/>
      <c r="S201" s="84"/>
      <c r="T201" s="80"/>
      <c r="U201" s="80"/>
      <c r="V201" s="80"/>
      <c r="W201" s="80"/>
      <c r="X201" s="80"/>
      <c r="Y201" s="80"/>
      <c r="Z201" s="80"/>
      <c r="AA201" s="80"/>
      <c r="AB201" s="80"/>
      <c r="AC201" s="80"/>
      <c r="AD201" s="80"/>
      <c r="AE201" s="80"/>
    </row>
    <row r="202" spans="1:31" ht="23.25" customHeight="1">
      <c r="A202" s="129"/>
      <c r="B202" s="100" t="s">
        <v>300</v>
      </c>
      <c r="C202" s="120"/>
      <c r="D202" s="102" t="s">
        <v>32</v>
      </c>
      <c r="E202" s="103"/>
      <c r="F202" s="152"/>
      <c r="G202" s="152"/>
      <c r="H202" s="152">
        <v>839000</v>
      </c>
      <c r="I202" s="185"/>
      <c r="J202" s="152"/>
      <c r="K202" s="152"/>
      <c r="L202" s="191"/>
      <c r="Q202" s="85"/>
      <c r="R202" s="85"/>
      <c r="S202" s="85"/>
      <c r="T202" s="80"/>
      <c r="U202" s="80"/>
      <c r="V202" s="80"/>
      <c r="W202" s="80"/>
      <c r="X202" s="80"/>
      <c r="Y202" s="80"/>
      <c r="Z202" s="80"/>
      <c r="AA202" s="80"/>
      <c r="AB202" s="80"/>
      <c r="AC202" s="80"/>
      <c r="AD202" s="80"/>
      <c r="AE202" s="80"/>
    </row>
    <row r="203" spans="1:31" ht="37.5" customHeight="1">
      <c r="A203" s="129">
        <v>14</v>
      </c>
      <c r="B203" s="119" t="s">
        <v>655</v>
      </c>
      <c r="C203" s="101"/>
      <c r="D203" s="121"/>
      <c r="E203" s="111"/>
      <c r="F203" s="180"/>
      <c r="G203" s="180"/>
      <c r="H203" s="180"/>
      <c r="I203" s="184"/>
      <c r="J203" s="180"/>
      <c r="K203" s="180"/>
      <c r="L203" s="153"/>
      <c r="Q203" s="85"/>
      <c r="R203" s="85"/>
      <c r="S203" s="85"/>
      <c r="T203" s="80"/>
      <c r="U203" s="80"/>
      <c r="V203" s="80"/>
      <c r="W203" s="80"/>
      <c r="X203" s="80"/>
      <c r="Y203" s="80"/>
      <c r="Z203" s="80"/>
      <c r="AA203" s="80"/>
      <c r="AB203" s="80"/>
      <c r="AC203" s="80"/>
      <c r="AD203" s="80"/>
      <c r="AE203" s="80"/>
    </row>
    <row r="204" spans="1:31" ht="27" customHeight="1">
      <c r="A204" s="99" t="s">
        <v>16</v>
      </c>
      <c r="B204" s="138" t="s">
        <v>355</v>
      </c>
      <c r="C204" s="120"/>
      <c r="D204" s="102"/>
      <c r="E204" s="103"/>
      <c r="F204" s="152"/>
      <c r="G204" s="266"/>
      <c r="H204" s="152"/>
      <c r="I204" s="152"/>
      <c r="J204" s="152"/>
      <c r="K204" s="152"/>
      <c r="L204" s="273"/>
      <c r="Q204" s="85"/>
      <c r="R204" s="85"/>
      <c r="S204" s="85"/>
      <c r="T204" s="80"/>
      <c r="U204" s="80"/>
      <c r="V204" s="80"/>
      <c r="W204" s="80"/>
      <c r="X204" s="80"/>
      <c r="Y204" s="80"/>
      <c r="Z204" s="80"/>
      <c r="AA204" s="80"/>
      <c r="AB204" s="80"/>
      <c r="AC204" s="80"/>
      <c r="AD204" s="80"/>
      <c r="AE204" s="80"/>
    </row>
    <row r="205" spans="1:31" ht="22.5" customHeight="1">
      <c r="A205" s="99"/>
      <c r="B205" s="100" t="s">
        <v>353</v>
      </c>
      <c r="C205" s="120"/>
      <c r="D205" s="102" t="s">
        <v>63</v>
      </c>
      <c r="E205" s="103"/>
      <c r="F205" s="152"/>
      <c r="G205" s="152"/>
      <c r="H205" s="152"/>
      <c r="I205" s="152"/>
      <c r="J205" s="152"/>
      <c r="K205" s="152"/>
      <c r="L205" s="273"/>
      <c r="Q205" s="86"/>
      <c r="R205" s="86"/>
      <c r="S205" s="86"/>
      <c r="T205" s="80"/>
      <c r="U205" s="80"/>
      <c r="V205" s="80"/>
      <c r="W205" s="82"/>
      <c r="X205" s="82"/>
      <c r="Y205" s="82"/>
      <c r="Z205" s="82"/>
      <c r="AA205" s="82"/>
      <c r="AB205" s="82"/>
      <c r="AC205" s="82"/>
      <c r="AD205" s="82"/>
      <c r="AE205" s="82"/>
    </row>
    <row r="206" spans="1:31" ht="22.5" customHeight="1">
      <c r="A206" s="99"/>
      <c r="B206" s="100" t="s">
        <v>354</v>
      </c>
      <c r="C206" s="120"/>
      <c r="D206" s="102" t="s">
        <v>63</v>
      </c>
      <c r="E206" s="103"/>
      <c r="F206" s="152"/>
      <c r="G206" s="152"/>
      <c r="H206" s="152"/>
      <c r="I206" s="152"/>
      <c r="J206" s="152"/>
      <c r="K206" s="152"/>
      <c r="L206" s="273"/>
      <c r="Q206" s="82"/>
      <c r="R206" s="82"/>
      <c r="S206" s="82"/>
      <c r="T206" s="80"/>
      <c r="U206" s="80"/>
      <c r="V206" s="80"/>
      <c r="W206" s="82"/>
      <c r="X206" s="82"/>
      <c r="Y206" s="82"/>
      <c r="Z206" s="82"/>
      <c r="AA206" s="82"/>
      <c r="AB206" s="82"/>
      <c r="AC206" s="82"/>
      <c r="AD206" s="82"/>
      <c r="AE206" s="82"/>
    </row>
    <row r="207" spans="1:31" ht="22.5" customHeight="1">
      <c r="A207" s="99"/>
      <c r="B207" s="100" t="s">
        <v>62</v>
      </c>
      <c r="C207" s="120"/>
      <c r="D207" s="102" t="s">
        <v>63</v>
      </c>
      <c r="E207" s="103">
        <f>H207</f>
        <v>2120000</v>
      </c>
      <c r="F207" s="152"/>
      <c r="G207" s="152"/>
      <c r="H207" s="152">
        <v>2120000</v>
      </c>
      <c r="I207" s="152"/>
      <c r="J207" s="152">
        <v>2300000</v>
      </c>
      <c r="K207" s="152"/>
      <c r="L207" s="273">
        <v>2500000</v>
      </c>
      <c r="Q207" s="82"/>
      <c r="R207" s="82"/>
      <c r="S207" s="82"/>
      <c r="T207" s="80"/>
      <c r="U207" s="80"/>
      <c r="V207" s="80"/>
      <c r="W207" s="83"/>
      <c r="X207" s="83"/>
      <c r="Y207" s="83"/>
      <c r="Z207" s="83"/>
      <c r="AA207" s="83"/>
      <c r="AB207" s="83"/>
      <c r="AC207" s="83"/>
      <c r="AD207" s="83"/>
      <c r="AE207" s="83"/>
    </row>
    <row r="208" spans="1:31" ht="22.5" customHeight="1">
      <c r="A208" s="99"/>
      <c r="B208" s="100" t="s">
        <v>64</v>
      </c>
      <c r="C208" s="120"/>
      <c r="D208" s="102" t="s">
        <v>63</v>
      </c>
      <c r="E208" s="103">
        <f aca="true" t="shared" si="15" ref="E208:E214">H208</f>
        <v>1900000</v>
      </c>
      <c r="F208" s="152"/>
      <c r="G208" s="152"/>
      <c r="H208" s="152">
        <v>1900000</v>
      </c>
      <c r="I208" s="152"/>
      <c r="J208" s="152" t="e">
        <f>H208+#REF!</f>
        <v>#REF!</v>
      </c>
      <c r="K208" s="152"/>
      <c r="L208" s="273">
        <v>2300000</v>
      </c>
      <c r="Q208" s="80"/>
      <c r="R208" s="80"/>
      <c r="S208" s="80"/>
      <c r="T208" s="80"/>
      <c r="U208" s="80"/>
      <c r="V208" s="80"/>
      <c r="W208" s="80"/>
      <c r="X208" s="80"/>
      <c r="Y208" s="80"/>
      <c r="Z208" s="80"/>
      <c r="AA208" s="80"/>
      <c r="AB208" s="80"/>
      <c r="AC208" s="80"/>
      <c r="AD208" s="80"/>
      <c r="AE208" s="80"/>
    </row>
    <row r="209" spans="1:31" ht="22.5" customHeight="1">
      <c r="A209" s="99"/>
      <c r="B209" s="100" t="s">
        <v>65</v>
      </c>
      <c r="C209" s="120"/>
      <c r="D209" s="102" t="s">
        <v>63</v>
      </c>
      <c r="E209" s="103">
        <f t="shared" si="15"/>
        <v>3300000</v>
      </c>
      <c r="F209" s="152"/>
      <c r="G209" s="152"/>
      <c r="H209" s="152">
        <v>3300000</v>
      </c>
      <c r="I209" s="152"/>
      <c r="J209" s="152" t="e">
        <f>H209+#REF!</f>
        <v>#REF!</v>
      </c>
      <c r="K209" s="152"/>
      <c r="L209" s="273">
        <v>3500000</v>
      </c>
      <c r="Q209" s="80"/>
      <c r="R209" s="80"/>
      <c r="S209" s="80"/>
      <c r="T209" s="80"/>
      <c r="U209" s="80"/>
      <c r="V209" s="80"/>
      <c r="W209" s="80"/>
      <c r="X209" s="80"/>
      <c r="Y209" s="80"/>
      <c r="Z209" s="80"/>
      <c r="AA209" s="80"/>
      <c r="AB209" s="80"/>
      <c r="AC209" s="80"/>
      <c r="AD209" s="80"/>
      <c r="AE209" s="80"/>
    </row>
    <row r="210" spans="1:31" ht="22.5" customHeight="1">
      <c r="A210" s="99"/>
      <c r="B210" s="100" t="s">
        <v>66</v>
      </c>
      <c r="C210" s="120"/>
      <c r="D210" s="102" t="s">
        <v>63</v>
      </c>
      <c r="E210" s="103">
        <f t="shared" si="15"/>
        <v>3000000</v>
      </c>
      <c r="F210" s="152"/>
      <c r="G210" s="152"/>
      <c r="H210" s="152">
        <v>3000000</v>
      </c>
      <c r="I210" s="152"/>
      <c r="J210" s="152">
        <v>3100000</v>
      </c>
      <c r="K210" s="152"/>
      <c r="L210" s="273">
        <v>3300000</v>
      </c>
      <c r="Q210" s="80"/>
      <c r="R210" s="80"/>
      <c r="S210" s="80"/>
      <c r="T210" s="80"/>
      <c r="U210" s="80"/>
      <c r="V210" s="80"/>
      <c r="W210" s="80"/>
      <c r="X210" s="80"/>
      <c r="Y210" s="80"/>
      <c r="Z210" s="80"/>
      <c r="AA210" s="80"/>
      <c r="AB210" s="80"/>
      <c r="AC210" s="80"/>
      <c r="AD210" s="80"/>
      <c r="AE210" s="80"/>
    </row>
    <row r="211" spans="1:31" ht="22.5" customHeight="1">
      <c r="A211" s="99"/>
      <c r="B211" s="100" t="s">
        <v>67</v>
      </c>
      <c r="C211" s="120"/>
      <c r="D211" s="102" t="s">
        <v>63</v>
      </c>
      <c r="E211" s="103">
        <f t="shared" si="15"/>
        <v>4300000</v>
      </c>
      <c r="F211" s="152"/>
      <c r="G211" s="152"/>
      <c r="H211" s="152">
        <v>4300000</v>
      </c>
      <c r="I211" s="152"/>
      <c r="J211" s="152" t="e">
        <f>H211+#REF!</f>
        <v>#REF!</v>
      </c>
      <c r="K211" s="152"/>
      <c r="L211" s="273">
        <v>5000000</v>
      </c>
      <c r="Q211" s="80"/>
      <c r="R211" s="80"/>
      <c r="S211" s="80"/>
      <c r="T211" s="84"/>
      <c r="U211" s="84"/>
      <c r="V211" s="84"/>
      <c r="W211" s="80"/>
      <c r="X211" s="80"/>
      <c r="Y211" s="80"/>
      <c r="Z211" s="80"/>
      <c r="AA211" s="80"/>
      <c r="AB211" s="80"/>
      <c r="AC211" s="80"/>
      <c r="AD211" s="80"/>
      <c r="AE211" s="80"/>
    </row>
    <row r="212" spans="1:31" ht="22.5" customHeight="1">
      <c r="A212" s="99"/>
      <c r="B212" s="100" t="s">
        <v>68</v>
      </c>
      <c r="C212" s="120"/>
      <c r="D212" s="102" t="s">
        <v>63</v>
      </c>
      <c r="E212" s="103">
        <f t="shared" si="15"/>
        <v>3900000</v>
      </c>
      <c r="F212" s="152"/>
      <c r="G212" s="152"/>
      <c r="H212" s="152">
        <v>3900000</v>
      </c>
      <c r="I212" s="152"/>
      <c r="J212" s="152" t="e">
        <f>H212+#REF!</f>
        <v>#REF!</v>
      </c>
      <c r="K212" s="152"/>
      <c r="L212" s="273">
        <v>4600000</v>
      </c>
      <c r="Q212" s="80"/>
      <c r="R212" s="80"/>
      <c r="S212" s="80"/>
      <c r="T212" s="85"/>
      <c r="U212" s="85"/>
      <c r="V212" s="85"/>
      <c r="W212" s="80"/>
      <c r="X212" s="80"/>
      <c r="Y212" s="80"/>
      <c r="Z212" s="80"/>
      <c r="AA212" s="80"/>
      <c r="AB212" s="80"/>
      <c r="AC212" s="80"/>
      <c r="AD212" s="80"/>
      <c r="AE212" s="80"/>
    </row>
    <row r="213" spans="1:31" ht="22.5" customHeight="1">
      <c r="A213" s="99"/>
      <c r="B213" s="100" t="s">
        <v>131</v>
      </c>
      <c r="C213" s="120"/>
      <c r="D213" s="102" t="s">
        <v>63</v>
      </c>
      <c r="E213" s="103"/>
      <c r="F213" s="152"/>
      <c r="G213" s="152"/>
      <c r="H213" s="152">
        <v>5400000</v>
      </c>
      <c r="I213" s="152"/>
      <c r="J213" s="152"/>
      <c r="K213" s="152"/>
      <c r="L213" s="273"/>
      <c r="P213" s="80"/>
      <c r="Q213" s="80"/>
      <c r="R213" s="80"/>
      <c r="S213" s="80"/>
      <c r="T213" s="85"/>
      <c r="U213" s="85"/>
      <c r="V213" s="85"/>
      <c r="W213" s="80"/>
      <c r="X213" s="80"/>
      <c r="Y213" s="80"/>
      <c r="Z213" s="80"/>
      <c r="AA213" s="80"/>
      <c r="AB213" s="80"/>
      <c r="AC213" s="80"/>
      <c r="AD213" s="80"/>
      <c r="AE213" s="80"/>
    </row>
    <row r="214" spans="1:31" ht="22.5" customHeight="1">
      <c r="A214" s="99"/>
      <c r="B214" s="100" t="s">
        <v>69</v>
      </c>
      <c r="C214" s="120"/>
      <c r="D214" s="102" t="s">
        <v>63</v>
      </c>
      <c r="E214" s="103">
        <f t="shared" si="15"/>
        <v>5960000</v>
      </c>
      <c r="F214" s="152"/>
      <c r="G214" s="152"/>
      <c r="H214" s="152">
        <v>5960000</v>
      </c>
      <c r="I214" s="152"/>
      <c r="J214" s="152"/>
      <c r="K214" s="152"/>
      <c r="L214" s="273"/>
      <c r="P214" s="80"/>
      <c r="Q214" s="80"/>
      <c r="R214" s="80"/>
      <c r="S214" s="80"/>
      <c r="T214" s="85"/>
      <c r="U214" s="85"/>
      <c r="V214" s="85"/>
      <c r="W214" s="80"/>
      <c r="X214" s="80"/>
      <c r="Y214" s="80"/>
      <c r="Z214" s="80"/>
      <c r="AA214" s="80"/>
      <c r="AB214" s="80"/>
      <c r="AC214" s="80"/>
      <c r="AD214" s="80"/>
      <c r="AE214" s="80"/>
    </row>
    <row r="215" spans="1:31" ht="22.5" customHeight="1">
      <c r="A215" s="99"/>
      <c r="B215" s="100" t="s">
        <v>269</v>
      </c>
      <c r="C215" s="120"/>
      <c r="D215" s="102"/>
      <c r="E215" s="103"/>
      <c r="F215" s="152"/>
      <c r="G215" s="152"/>
      <c r="H215" s="152">
        <v>9300000</v>
      </c>
      <c r="I215" s="152"/>
      <c r="J215" s="152"/>
      <c r="K215" s="152"/>
      <c r="L215" s="273"/>
      <c r="P215" s="80"/>
      <c r="Q215" s="80"/>
      <c r="R215" s="80"/>
      <c r="S215" s="80"/>
      <c r="T215" s="86"/>
      <c r="U215" s="86"/>
      <c r="V215" s="86"/>
      <c r="W215" s="80"/>
      <c r="X215" s="80"/>
      <c r="Y215" s="80"/>
      <c r="Z215" s="80"/>
      <c r="AA215" s="80"/>
      <c r="AB215" s="80"/>
      <c r="AC215" s="80"/>
      <c r="AD215" s="80"/>
      <c r="AE215" s="80"/>
    </row>
    <row r="216" spans="1:31" ht="24.75" customHeight="1">
      <c r="A216" s="129" t="s">
        <v>18</v>
      </c>
      <c r="B216" s="138" t="s">
        <v>114</v>
      </c>
      <c r="C216" s="120"/>
      <c r="D216" s="102"/>
      <c r="E216" s="103"/>
      <c r="F216" s="152"/>
      <c r="G216" s="152"/>
      <c r="H216" s="152"/>
      <c r="I216" s="152"/>
      <c r="J216" s="152"/>
      <c r="K216" s="152"/>
      <c r="L216" s="273"/>
      <c r="P216" s="81"/>
      <c r="Q216" s="80"/>
      <c r="R216" s="80"/>
      <c r="S216" s="80"/>
      <c r="T216" s="82"/>
      <c r="U216" s="82"/>
      <c r="V216" s="82"/>
      <c r="W216" s="80"/>
      <c r="X216" s="80"/>
      <c r="Y216" s="80"/>
      <c r="Z216" s="80"/>
      <c r="AA216" s="80"/>
      <c r="AB216" s="80"/>
      <c r="AC216" s="80"/>
      <c r="AD216" s="80"/>
      <c r="AE216" s="80"/>
    </row>
    <row r="217" spans="1:31" ht="20.25" customHeight="1">
      <c r="A217" s="129"/>
      <c r="B217" s="100" t="s">
        <v>62</v>
      </c>
      <c r="C217" s="120"/>
      <c r="D217" s="102" t="s">
        <v>63</v>
      </c>
      <c r="E217" s="103"/>
      <c r="F217" s="152"/>
      <c r="G217" s="152">
        <v>2250000</v>
      </c>
      <c r="H217" s="152"/>
      <c r="I217" s="152"/>
      <c r="J217" s="152"/>
      <c r="K217" s="152"/>
      <c r="L217" s="273">
        <v>2500000</v>
      </c>
      <c r="P217" s="82"/>
      <c r="Q217" s="80"/>
      <c r="R217" s="80"/>
      <c r="S217" s="80"/>
      <c r="T217" s="82"/>
      <c r="U217" s="82"/>
      <c r="V217" s="82"/>
      <c r="W217" s="80"/>
      <c r="X217" s="80"/>
      <c r="Y217" s="80"/>
      <c r="Z217" s="80"/>
      <c r="AA217" s="80"/>
      <c r="AB217" s="80"/>
      <c r="AC217" s="80"/>
      <c r="AD217" s="80"/>
      <c r="AE217" s="80"/>
    </row>
    <row r="218" spans="1:31" ht="21" customHeight="1">
      <c r="A218" s="129"/>
      <c r="B218" s="100" t="s">
        <v>64</v>
      </c>
      <c r="C218" s="120"/>
      <c r="D218" s="102" t="s">
        <v>63</v>
      </c>
      <c r="E218" s="103"/>
      <c r="F218" s="152"/>
      <c r="G218" s="152">
        <v>1850000</v>
      </c>
      <c r="H218" s="152"/>
      <c r="I218" s="152"/>
      <c r="J218" s="152"/>
      <c r="K218" s="152"/>
      <c r="L218" s="273">
        <v>2300000</v>
      </c>
      <c r="P218" s="82"/>
      <c r="Q218" s="84"/>
      <c r="R218" s="84"/>
      <c r="S218" s="84"/>
      <c r="T218" s="80"/>
      <c r="U218" s="80"/>
      <c r="V218" s="80"/>
      <c r="W218" s="80"/>
      <c r="X218" s="80"/>
      <c r="Y218" s="80"/>
      <c r="Z218" s="80"/>
      <c r="AA218" s="80"/>
      <c r="AB218" s="80"/>
      <c r="AC218" s="80"/>
      <c r="AD218" s="80"/>
      <c r="AE218" s="80"/>
    </row>
    <row r="219" spans="1:31" ht="21" customHeight="1">
      <c r="A219" s="129"/>
      <c r="B219" s="100" t="s">
        <v>65</v>
      </c>
      <c r="C219" s="120"/>
      <c r="D219" s="102" t="s">
        <v>63</v>
      </c>
      <c r="E219" s="103"/>
      <c r="F219" s="152"/>
      <c r="G219" s="152">
        <v>3150000</v>
      </c>
      <c r="H219" s="152"/>
      <c r="I219" s="152"/>
      <c r="J219" s="152"/>
      <c r="K219" s="152"/>
      <c r="L219" s="273">
        <v>3500000</v>
      </c>
      <c r="P219" s="83"/>
      <c r="Q219" s="84"/>
      <c r="R219" s="84"/>
      <c r="S219" s="84"/>
      <c r="T219" s="80"/>
      <c r="U219" s="80"/>
      <c r="V219" s="80"/>
      <c r="W219" s="80"/>
      <c r="X219" s="80"/>
      <c r="Y219" s="80"/>
      <c r="Z219" s="80"/>
      <c r="AA219" s="80"/>
      <c r="AB219" s="80"/>
      <c r="AC219" s="80"/>
      <c r="AD219" s="80"/>
      <c r="AE219" s="80"/>
    </row>
    <row r="220" spans="1:31" ht="21" customHeight="1">
      <c r="A220" s="129"/>
      <c r="B220" s="100" t="s">
        <v>66</v>
      </c>
      <c r="C220" s="120"/>
      <c r="D220" s="102" t="s">
        <v>63</v>
      </c>
      <c r="E220" s="103"/>
      <c r="F220" s="152"/>
      <c r="G220" s="152">
        <v>2950000</v>
      </c>
      <c r="H220" s="152"/>
      <c r="I220" s="152"/>
      <c r="J220" s="152"/>
      <c r="K220" s="152"/>
      <c r="L220" s="273">
        <v>3300000</v>
      </c>
      <c r="P220" s="80"/>
      <c r="Q220" s="84"/>
      <c r="R220" s="84"/>
      <c r="S220" s="84"/>
      <c r="T220" s="80"/>
      <c r="U220" s="80"/>
      <c r="V220" s="80"/>
      <c r="W220" s="80"/>
      <c r="X220" s="80"/>
      <c r="Y220" s="80"/>
      <c r="Z220" s="80"/>
      <c r="AA220" s="80"/>
      <c r="AB220" s="80"/>
      <c r="AC220" s="80"/>
      <c r="AD220" s="80"/>
      <c r="AE220" s="80"/>
    </row>
    <row r="221" spans="1:31" ht="21" customHeight="1">
      <c r="A221" s="129"/>
      <c r="B221" s="100" t="s">
        <v>67</v>
      </c>
      <c r="C221" s="120"/>
      <c r="D221" s="102" t="s">
        <v>63</v>
      </c>
      <c r="E221" s="103"/>
      <c r="F221" s="152"/>
      <c r="G221" s="152">
        <v>4150000</v>
      </c>
      <c r="H221" s="152"/>
      <c r="I221" s="152"/>
      <c r="J221" s="152"/>
      <c r="K221" s="152"/>
      <c r="L221" s="273"/>
      <c r="P221" s="80"/>
      <c r="Q221" s="84"/>
      <c r="R221" s="84"/>
      <c r="S221" s="84"/>
      <c r="T221" s="80"/>
      <c r="U221" s="80"/>
      <c r="V221" s="80"/>
      <c r="W221" s="80"/>
      <c r="X221" s="80"/>
      <c r="Y221" s="80"/>
      <c r="Z221" s="80"/>
      <c r="AA221" s="80"/>
      <c r="AB221" s="80"/>
      <c r="AC221" s="80"/>
      <c r="AD221" s="80"/>
      <c r="AE221" s="80"/>
    </row>
    <row r="222" spans="1:31" ht="21" customHeight="1">
      <c r="A222" s="99"/>
      <c r="B222" s="100" t="s">
        <v>68</v>
      </c>
      <c r="C222" s="120"/>
      <c r="D222" s="102" t="s">
        <v>63</v>
      </c>
      <c r="E222" s="103"/>
      <c r="F222" s="152"/>
      <c r="G222" s="152">
        <v>3900000</v>
      </c>
      <c r="H222" s="152"/>
      <c r="I222" s="152"/>
      <c r="J222" s="152"/>
      <c r="K222" s="152"/>
      <c r="L222" s="273"/>
      <c r="P222" s="80"/>
      <c r="Q222" s="84"/>
      <c r="R222" s="84"/>
      <c r="S222" s="84"/>
      <c r="T222" s="80"/>
      <c r="U222" s="80"/>
      <c r="V222" s="80"/>
      <c r="W222" s="80"/>
      <c r="X222" s="80"/>
      <c r="Y222" s="80"/>
      <c r="Z222" s="80"/>
      <c r="AA222" s="80"/>
      <c r="AB222" s="80"/>
      <c r="AC222" s="80"/>
      <c r="AD222" s="80"/>
      <c r="AE222" s="80"/>
    </row>
    <row r="223" spans="1:31" ht="21" customHeight="1">
      <c r="A223" s="99"/>
      <c r="B223" s="100" t="s">
        <v>69</v>
      </c>
      <c r="C223" s="120"/>
      <c r="D223" s="102" t="s">
        <v>63</v>
      </c>
      <c r="E223" s="103"/>
      <c r="F223" s="152"/>
      <c r="G223" s="152">
        <v>5700000</v>
      </c>
      <c r="H223" s="152"/>
      <c r="I223" s="152"/>
      <c r="J223" s="152"/>
      <c r="K223" s="152"/>
      <c r="L223" s="273">
        <v>5800000</v>
      </c>
      <c r="P223" s="80"/>
      <c r="Q223" s="84"/>
      <c r="R223" s="84"/>
      <c r="S223" s="84"/>
      <c r="T223" s="80"/>
      <c r="U223" s="80"/>
      <c r="V223" s="80"/>
      <c r="W223" s="80"/>
      <c r="X223" s="80"/>
      <c r="Y223" s="80"/>
      <c r="Z223" s="80"/>
      <c r="AA223" s="80"/>
      <c r="AB223" s="80"/>
      <c r="AC223" s="80"/>
      <c r="AD223" s="80"/>
      <c r="AE223" s="80"/>
    </row>
    <row r="224" spans="1:49" s="57" customFormat="1" ht="21" customHeight="1">
      <c r="A224" s="99" t="s">
        <v>61</v>
      </c>
      <c r="B224" s="119" t="s">
        <v>211</v>
      </c>
      <c r="C224" s="101"/>
      <c r="D224" s="121"/>
      <c r="E224" s="111"/>
      <c r="F224" s="180"/>
      <c r="G224" s="180"/>
      <c r="H224" s="180"/>
      <c r="I224" s="180"/>
      <c r="J224" s="180"/>
      <c r="K224" s="180"/>
      <c r="L224" s="274"/>
      <c r="O224" s="71"/>
      <c r="P224" s="80"/>
      <c r="Q224" s="84"/>
      <c r="R224" s="84"/>
      <c r="S224" s="84"/>
      <c r="T224" s="80"/>
      <c r="U224" s="80"/>
      <c r="V224" s="80"/>
      <c r="W224" s="80"/>
      <c r="X224" s="80"/>
      <c r="Y224" s="80"/>
      <c r="Z224" s="80"/>
      <c r="AA224" s="80"/>
      <c r="AB224" s="80"/>
      <c r="AC224" s="80"/>
      <c r="AD224" s="80"/>
      <c r="AE224" s="80"/>
      <c r="AF224" s="71"/>
      <c r="AG224" s="71"/>
      <c r="AH224" s="71"/>
      <c r="AI224" s="71"/>
      <c r="AJ224" s="71"/>
      <c r="AK224" s="71"/>
      <c r="AL224" s="71"/>
      <c r="AM224" s="71"/>
      <c r="AN224" s="71"/>
      <c r="AO224" s="71"/>
      <c r="AP224" s="71"/>
      <c r="AQ224" s="71"/>
      <c r="AR224" s="71"/>
      <c r="AS224" s="71"/>
      <c r="AT224" s="71"/>
      <c r="AU224" s="71"/>
      <c r="AV224" s="71"/>
      <c r="AW224" s="71"/>
    </row>
    <row r="225" spans="1:31" ht="21" customHeight="1">
      <c r="A225" s="99"/>
      <c r="B225" s="100" t="s">
        <v>62</v>
      </c>
      <c r="C225" s="120"/>
      <c r="D225" s="102" t="s">
        <v>63</v>
      </c>
      <c r="E225" s="103"/>
      <c r="F225" s="152">
        <v>3100000</v>
      </c>
      <c r="G225" s="152"/>
      <c r="H225" s="152">
        <v>3280000</v>
      </c>
      <c r="I225" s="152"/>
      <c r="J225" s="152"/>
      <c r="K225" s="152"/>
      <c r="L225" s="273"/>
      <c r="P225" s="80"/>
      <c r="Q225" s="84"/>
      <c r="R225" s="84"/>
      <c r="S225" s="84"/>
      <c r="T225" s="80"/>
      <c r="U225" s="80"/>
      <c r="V225" s="80"/>
      <c r="W225" s="80"/>
      <c r="X225" s="80"/>
      <c r="Y225" s="80"/>
      <c r="Z225" s="80"/>
      <c r="AA225" s="80"/>
      <c r="AB225" s="80"/>
      <c r="AC225" s="80"/>
      <c r="AD225" s="80"/>
      <c r="AE225" s="80"/>
    </row>
    <row r="226" spans="1:31" ht="21" customHeight="1">
      <c r="A226" s="99"/>
      <c r="B226" s="100" t="s">
        <v>64</v>
      </c>
      <c r="C226" s="120"/>
      <c r="D226" s="102" t="s">
        <v>63</v>
      </c>
      <c r="E226" s="103"/>
      <c r="F226" s="152">
        <v>2950000</v>
      </c>
      <c r="G226" s="152"/>
      <c r="H226" s="152">
        <v>2972000</v>
      </c>
      <c r="I226" s="152"/>
      <c r="J226" s="152"/>
      <c r="K226" s="152"/>
      <c r="L226" s="273"/>
      <c r="P226" s="80"/>
      <c r="Q226" s="84"/>
      <c r="R226" s="84"/>
      <c r="S226" s="84"/>
      <c r="T226" s="80"/>
      <c r="U226" s="80"/>
      <c r="V226" s="80"/>
      <c r="W226" s="80"/>
      <c r="X226" s="80"/>
      <c r="Y226" s="80"/>
      <c r="Z226" s="80"/>
      <c r="AA226" s="80"/>
      <c r="AB226" s="80"/>
      <c r="AC226" s="80"/>
      <c r="AD226" s="80"/>
      <c r="AE226" s="80"/>
    </row>
    <row r="227" spans="1:31" ht="21" customHeight="1">
      <c r="A227" s="99"/>
      <c r="B227" s="100" t="s">
        <v>65</v>
      </c>
      <c r="C227" s="120"/>
      <c r="D227" s="102" t="s">
        <v>63</v>
      </c>
      <c r="E227" s="103"/>
      <c r="F227" s="152" t="e">
        <f>H227-#REF!</f>
        <v>#REF!</v>
      </c>
      <c r="G227" s="152"/>
      <c r="H227" s="152">
        <v>4440000</v>
      </c>
      <c r="I227" s="152"/>
      <c r="J227" s="152"/>
      <c r="K227" s="152"/>
      <c r="L227" s="273"/>
      <c r="P227" s="80"/>
      <c r="Q227" s="84"/>
      <c r="R227" s="84"/>
      <c r="S227" s="84"/>
      <c r="T227" s="80"/>
      <c r="U227" s="80"/>
      <c r="V227" s="80"/>
      <c r="W227" s="84"/>
      <c r="X227" s="84"/>
      <c r="Y227" s="84"/>
      <c r="Z227" s="84"/>
      <c r="AA227" s="84"/>
      <c r="AB227" s="84"/>
      <c r="AC227" s="84"/>
      <c r="AD227" s="84"/>
      <c r="AE227" s="84"/>
    </row>
    <row r="228" spans="1:31" ht="21" customHeight="1">
      <c r="A228" s="99"/>
      <c r="B228" s="100" t="s">
        <v>66</v>
      </c>
      <c r="C228" s="120"/>
      <c r="D228" s="102" t="s">
        <v>63</v>
      </c>
      <c r="E228" s="103"/>
      <c r="F228" s="152" t="e">
        <f>H228-#REF!</f>
        <v>#REF!</v>
      </c>
      <c r="G228" s="152"/>
      <c r="H228" s="152">
        <v>4140000</v>
      </c>
      <c r="I228" s="152"/>
      <c r="J228" s="152"/>
      <c r="K228" s="152"/>
      <c r="L228" s="273"/>
      <c r="P228" s="80"/>
      <c r="Q228" s="84"/>
      <c r="R228" s="84"/>
      <c r="S228" s="84"/>
      <c r="T228" s="84"/>
      <c r="U228" s="84"/>
      <c r="V228" s="84"/>
      <c r="W228" s="85"/>
      <c r="X228" s="85"/>
      <c r="Y228" s="85"/>
      <c r="Z228" s="85"/>
      <c r="AA228" s="85"/>
      <c r="AB228" s="85"/>
      <c r="AC228" s="85"/>
      <c r="AD228" s="85"/>
      <c r="AE228" s="85"/>
    </row>
    <row r="229" spans="1:31" ht="21" customHeight="1">
      <c r="A229" s="99"/>
      <c r="B229" s="100" t="s">
        <v>67</v>
      </c>
      <c r="C229" s="120"/>
      <c r="D229" s="102" t="s">
        <v>63</v>
      </c>
      <c r="E229" s="103"/>
      <c r="F229" s="152" t="e">
        <f>H229-#REF!</f>
        <v>#REF!</v>
      </c>
      <c r="G229" s="152"/>
      <c r="H229" s="152">
        <v>5720000</v>
      </c>
      <c r="I229" s="152"/>
      <c r="J229" s="152"/>
      <c r="K229" s="152"/>
      <c r="L229" s="273"/>
      <c r="P229" s="80"/>
      <c r="Q229" s="84"/>
      <c r="R229" s="84"/>
      <c r="S229" s="84"/>
      <c r="T229" s="84"/>
      <c r="U229" s="84"/>
      <c r="V229" s="84"/>
      <c r="W229" s="85"/>
      <c r="X229" s="85"/>
      <c r="Y229" s="85"/>
      <c r="Z229" s="85"/>
      <c r="AA229" s="85"/>
      <c r="AB229" s="85"/>
      <c r="AC229" s="85"/>
      <c r="AD229" s="85"/>
      <c r="AE229" s="85"/>
    </row>
    <row r="230" spans="1:31" ht="21" customHeight="1">
      <c r="A230" s="99"/>
      <c r="B230" s="100" t="s">
        <v>68</v>
      </c>
      <c r="C230" s="120"/>
      <c r="D230" s="102" t="s">
        <v>63</v>
      </c>
      <c r="E230" s="103"/>
      <c r="F230" s="152" t="e">
        <f>H230-#REF!</f>
        <v>#REF!</v>
      </c>
      <c r="G230" s="152"/>
      <c r="H230" s="152">
        <v>5230000</v>
      </c>
      <c r="I230" s="152"/>
      <c r="J230" s="152"/>
      <c r="K230" s="152"/>
      <c r="L230" s="273"/>
      <c r="P230" s="80"/>
      <c r="Q230" s="84"/>
      <c r="R230" s="84"/>
      <c r="S230" s="84"/>
      <c r="T230" s="84"/>
      <c r="U230" s="84"/>
      <c r="V230" s="84"/>
      <c r="W230" s="85"/>
      <c r="X230" s="85"/>
      <c r="Y230" s="85"/>
      <c r="Z230" s="85"/>
      <c r="AA230" s="85"/>
      <c r="AB230" s="85"/>
      <c r="AC230" s="85"/>
      <c r="AD230" s="85"/>
      <c r="AE230" s="85"/>
    </row>
    <row r="231" spans="1:31" ht="21" customHeight="1">
      <c r="A231" s="99"/>
      <c r="B231" s="100" t="s">
        <v>69</v>
      </c>
      <c r="C231" s="120"/>
      <c r="D231" s="102" t="s">
        <v>63</v>
      </c>
      <c r="E231" s="103"/>
      <c r="F231" s="152" t="e">
        <f>H231-#REF!</f>
        <v>#REF!</v>
      </c>
      <c r="G231" s="152"/>
      <c r="H231" s="152">
        <v>8240000</v>
      </c>
      <c r="I231" s="152"/>
      <c r="J231" s="152"/>
      <c r="K231" s="152"/>
      <c r="L231" s="273"/>
      <c r="P231" s="80"/>
      <c r="Q231" s="84"/>
      <c r="R231" s="84"/>
      <c r="S231" s="84"/>
      <c r="T231" s="84"/>
      <c r="U231" s="84"/>
      <c r="V231" s="84"/>
      <c r="W231" s="86"/>
      <c r="X231" s="86"/>
      <c r="Y231" s="86"/>
      <c r="Z231" s="86"/>
      <c r="AA231" s="86"/>
      <c r="AB231" s="86"/>
      <c r="AC231" s="86"/>
      <c r="AD231" s="86"/>
      <c r="AE231" s="86"/>
    </row>
    <row r="232" spans="1:31" ht="28.5" customHeight="1">
      <c r="A232" s="99">
        <v>15</v>
      </c>
      <c r="B232" s="114" t="s">
        <v>70</v>
      </c>
      <c r="C232" s="121"/>
      <c r="D232" s="121"/>
      <c r="E232" s="111"/>
      <c r="F232" s="180"/>
      <c r="G232" s="180"/>
      <c r="H232" s="180"/>
      <c r="I232" s="180"/>
      <c r="J232" s="186"/>
      <c r="K232" s="186"/>
      <c r="L232" s="273"/>
      <c r="P232" s="80"/>
      <c r="Q232" s="84"/>
      <c r="R232" s="84"/>
      <c r="S232" s="84"/>
      <c r="T232" s="84"/>
      <c r="U232" s="84"/>
      <c r="V232" s="84"/>
      <c r="W232" s="82"/>
      <c r="X232" s="82"/>
      <c r="Y232" s="82"/>
      <c r="Z232" s="82"/>
      <c r="AA232" s="82"/>
      <c r="AB232" s="82"/>
      <c r="AC232" s="82"/>
      <c r="AD232" s="82"/>
      <c r="AE232" s="82"/>
    </row>
    <row r="233" spans="1:31" ht="30.75" customHeight="1">
      <c r="A233" s="99"/>
      <c r="B233" s="125" t="s">
        <v>271</v>
      </c>
      <c r="C233" s="102"/>
      <c r="D233" s="102" t="s">
        <v>71</v>
      </c>
      <c r="E233" s="103"/>
      <c r="F233" s="152"/>
      <c r="G233" s="152">
        <v>40000</v>
      </c>
      <c r="H233" s="152"/>
      <c r="I233" s="152">
        <v>40000</v>
      </c>
      <c r="J233" s="152"/>
      <c r="K233" s="153"/>
      <c r="L233" s="153">
        <v>55000</v>
      </c>
      <c r="P233" s="80"/>
      <c r="T233" s="84"/>
      <c r="U233" s="84"/>
      <c r="V233" s="84"/>
      <c r="W233" s="82"/>
      <c r="X233" s="82"/>
      <c r="Y233" s="82"/>
      <c r="Z233" s="82"/>
      <c r="AA233" s="82"/>
      <c r="AB233" s="82"/>
      <c r="AC233" s="82"/>
      <c r="AD233" s="82"/>
      <c r="AE233" s="82"/>
    </row>
    <row r="234" spans="1:31" ht="30.75" customHeight="1">
      <c r="A234" s="141"/>
      <c r="B234" s="125" t="s">
        <v>270</v>
      </c>
      <c r="C234" s="102"/>
      <c r="D234" s="102"/>
      <c r="E234" s="103">
        <f>F234</f>
        <v>36500</v>
      </c>
      <c r="F234" s="152">
        <v>36500</v>
      </c>
      <c r="G234" s="152">
        <v>38000</v>
      </c>
      <c r="H234" s="152"/>
      <c r="I234" s="152"/>
      <c r="J234" s="152">
        <v>42000</v>
      </c>
      <c r="K234" s="153"/>
      <c r="L234" s="153"/>
      <c r="P234" s="80"/>
      <c r="T234" s="84"/>
      <c r="U234" s="84"/>
      <c r="V234" s="84"/>
      <c r="W234" s="80"/>
      <c r="X234" s="80"/>
      <c r="Y234" s="80"/>
      <c r="Z234" s="80"/>
      <c r="AA234" s="80"/>
      <c r="AB234" s="80"/>
      <c r="AC234" s="80"/>
      <c r="AD234" s="80"/>
      <c r="AE234" s="80"/>
    </row>
    <row r="235" spans="1:31" ht="23.25" customHeight="1">
      <c r="A235" s="141"/>
      <c r="B235" s="125" t="s">
        <v>72</v>
      </c>
      <c r="C235" s="102"/>
      <c r="D235" s="102" t="s">
        <v>71</v>
      </c>
      <c r="E235" s="103">
        <v>50000</v>
      </c>
      <c r="F235" s="152">
        <v>50500</v>
      </c>
      <c r="G235" s="152">
        <v>53000</v>
      </c>
      <c r="H235" s="152"/>
      <c r="I235" s="152"/>
      <c r="J235" s="153"/>
      <c r="K235" s="153"/>
      <c r="L235" s="153">
        <v>75000</v>
      </c>
      <c r="P235" s="80"/>
      <c r="T235" s="84"/>
      <c r="U235" s="84"/>
      <c r="V235" s="84"/>
      <c r="W235" s="80"/>
      <c r="X235" s="80"/>
      <c r="Y235" s="80"/>
      <c r="Z235" s="80"/>
      <c r="AA235" s="80"/>
      <c r="AB235" s="80"/>
      <c r="AC235" s="80"/>
      <c r="AD235" s="80"/>
      <c r="AE235" s="80"/>
    </row>
    <row r="236" spans="1:31" ht="21" customHeight="1">
      <c r="A236" s="141"/>
      <c r="B236" s="125" t="s">
        <v>73</v>
      </c>
      <c r="C236" s="102"/>
      <c r="D236" s="102"/>
      <c r="E236" s="103">
        <v>18000</v>
      </c>
      <c r="F236" s="152">
        <v>25000</v>
      </c>
      <c r="G236" s="152">
        <v>15000</v>
      </c>
      <c r="H236" s="152"/>
      <c r="I236" s="152">
        <v>18000</v>
      </c>
      <c r="J236" s="152">
        <v>20000</v>
      </c>
      <c r="K236" s="153"/>
      <c r="L236" s="195">
        <v>20000</v>
      </c>
      <c r="P236" s="80"/>
      <c r="T236" s="84"/>
      <c r="U236" s="84"/>
      <c r="V236" s="84"/>
      <c r="W236" s="80"/>
      <c r="X236" s="80"/>
      <c r="Y236" s="80"/>
      <c r="Z236" s="80"/>
      <c r="AA236" s="80"/>
      <c r="AB236" s="80"/>
      <c r="AC236" s="80"/>
      <c r="AD236" s="80"/>
      <c r="AE236" s="80"/>
    </row>
    <row r="237" spans="1:31" ht="23.25" customHeight="1">
      <c r="A237" s="141"/>
      <c r="B237" s="125" t="s">
        <v>113</v>
      </c>
      <c r="C237" s="102"/>
      <c r="D237" s="102" t="s">
        <v>71</v>
      </c>
      <c r="E237" s="103"/>
      <c r="F237" s="152">
        <v>17000</v>
      </c>
      <c r="G237" s="152">
        <v>18000</v>
      </c>
      <c r="H237" s="152"/>
      <c r="I237" s="152"/>
      <c r="J237" s="153"/>
      <c r="K237" s="153"/>
      <c r="L237" s="273">
        <v>20000</v>
      </c>
      <c r="P237" s="80"/>
      <c r="T237" s="84"/>
      <c r="U237" s="84"/>
      <c r="V237" s="84"/>
      <c r="W237" s="80"/>
      <c r="X237" s="80"/>
      <c r="Y237" s="80"/>
      <c r="Z237" s="80"/>
      <c r="AA237" s="80"/>
      <c r="AB237" s="80"/>
      <c r="AC237" s="80"/>
      <c r="AD237" s="80"/>
      <c r="AE237" s="80"/>
    </row>
    <row r="238" spans="1:31" ht="23.25" customHeight="1">
      <c r="A238" s="141"/>
      <c r="B238" s="126" t="s">
        <v>312</v>
      </c>
      <c r="C238" s="127"/>
      <c r="D238" s="102" t="s">
        <v>71</v>
      </c>
      <c r="E238" s="118"/>
      <c r="F238" s="152"/>
      <c r="G238" s="152"/>
      <c r="H238" s="152"/>
      <c r="I238" s="185"/>
      <c r="J238" s="153"/>
      <c r="K238" s="195"/>
      <c r="L238" s="273"/>
      <c r="P238" s="80"/>
      <c r="T238" s="84"/>
      <c r="U238" s="84"/>
      <c r="V238" s="84"/>
      <c r="W238" s="80"/>
      <c r="X238" s="80"/>
      <c r="Y238" s="80"/>
      <c r="Z238" s="80"/>
      <c r="AA238" s="80"/>
      <c r="AB238" s="80"/>
      <c r="AC238" s="80"/>
      <c r="AD238" s="80"/>
      <c r="AE238" s="80"/>
    </row>
    <row r="239" spans="1:49" s="55" customFormat="1" ht="37.5" customHeight="1">
      <c r="A239" s="140"/>
      <c r="B239" s="106" t="s">
        <v>115</v>
      </c>
      <c r="C239" s="106"/>
      <c r="D239" s="102" t="s">
        <v>20</v>
      </c>
      <c r="E239" s="142"/>
      <c r="F239" s="152">
        <v>57000</v>
      </c>
      <c r="G239" s="152">
        <v>62000</v>
      </c>
      <c r="H239" s="152"/>
      <c r="I239" s="192"/>
      <c r="J239" s="152"/>
      <c r="K239" s="192"/>
      <c r="L239" s="152">
        <v>75000</v>
      </c>
      <c r="O239" s="80"/>
      <c r="P239" s="84"/>
      <c r="Q239" s="70"/>
      <c r="R239" s="70"/>
      <c r="S239" s="70"/>
      <c r="T239" s="84"/>
      <c r="U239" s="84"/>
      <c r="V239" s="84"/>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row>
    <row r="240" spans="1:49" s="55" customFormat="1" ht="37.5" customHeight="1">
      <c r="A240" s="140"/>
      <c r="B240" s="106" t="s">
        <v>141</v>
      </c>
      <c r="C240" s="106"/>
      <c r="D240" s="102" t="s">
        <v>20</v>
      </c>
      <c r="E240" s="142"/>
      <c r="F240" s="152">
        <v>64000</v>
      </c>
      <c r="G240" s="152"/>
      <c r="H240" s="152"/>
      <c r="I240" s="192"/>
      <c r="J240" s="152">
        <v>84000</v>
      </c>
      <c r="K240" s="192"/>
      <c r="L240" s="152">
        <v>85000</v>
      </c>
      <c r="O240" s="80"/>
      <c r="P240" s="85"/>
      <c r="Q240" s="70"/>
      <c r="R240" s="70"/>
      <c r="S240" s="70"/>
      <c r="T240" s="84"/>
      <c r="U240" s="84"/>
      <c r="V240" s="84"/>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row>
    <row r="241" spans="1:49" s="55" customFormat="1" ht="37.5" customHeight="1">
      <c r="A241" s="140"/>
      <c r="B241" s="106" t="s">
        <v>116</v>
      </c>
      <c r="C241" s="106"/>
      <c r="D241" s="102" t="s">
        <v>20</v>
      </c>
      <c r="E241" s="142"/>
      <c r="F241" s="152">
        <v>70500</v>
      </c>
      <c r="G241" s="152">
        <v>72000</v>
      </c>
      <c r="H241" s="152"/>
      <c r="I241" s="192"/>
      <c r="J241" s="152"/>
      <c r="K241" s="351"/>
      <c r="L241" s="152">
        <v>85000</v>
      </c>
      <c r="O241" s="80"/>
      <c r="P241" s="85"/>
      <c r="Q241" s="70"/>
      <c r="R241" s="70"/>
      <c r="S241" s="70"/>
      <c r="T241" s="84"/>
      <c r="U241" s="84"/>
      <c r="V241" s="84"/>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row>
    <row r="242" spans="1:49" s="55" customFormat="1" ht="37.5" customHeight="1">
      <c r="A242" s="140"/>
      <c r="B242" s="106" t="s">
        <v>142</v>
      </c>
      <c r="C242" s="106"/>
      <c r="D242" s="102" t="s">
        <v>20</v>
      </c>
      <c r="E242" s="142"/>
      <c r="F242" s="152">
        <v>88000</v>
      </c>
      <c r="G242" s="152"/>
      <c r="H242" s="152"/>
      <c r="I242" s="192"/>
      <c r="J242" s="152">
        <v>93000</v>
      </c>
      <c r="K242" s="351"/>
      <c r="L242" s="152">
        <v>90000</v>
      </c>
      <c r="O242" s="80"/>
      <c r="P242" s="85"/>
      <c r="Q242" s="70"/>
      <c r="R242" s="70"/>
      <c r="S242" s="70"/>
      <c r="T242" s="84"/>
      <c r="U242" s="84"/>
      <c r="V242" s="84"/>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row>
    <row r="243" spans="1:49" s="67" customFormat="1" ht="37.5" customHeight="1">
      <c r="A243" s="140"/>
      <c r="B243" s="106" t="s">
        <v>117</v>
      </c>
      <c r="C243" s="106"/>
      <c r="D243" s="102" t="s">
        <v>20</v>
      </c>
      <c r="E243" s="142"/>
      <c r="F243" s="152">
        <v>73500</v>
      </c>
      <c r="G243" s="152">
        <v>80000</v>
      </c>
      <c r="H243" s="152"/>
      <c r="I243" s="192"/>
      <c r="J243" s="152">
        <v>95000</v>
      </c>
      <c r="K243" s="192"/>
      <c r="L243" s="152">
        <v>95000</v>
      </c>
      <c r="O243" s="82"/>
      <c r="P243" s="86"/>
      <c r="Q243" s="70"/>
      <c r="R243" s="70"/>
      <c r="S243" s="70"/>
      <c r="T243" s="70"/>
      <c r="U243" s="70"/>
      <c r="V243" s="70"/>
      <c r="W243" s="80"/>
      <c r="X243" s="80"/>
      <c r="Y243" s="80"/>
      <c r="Z243" s="80"/>
      <c r="AA243" s="80"/>
      <c r="AB243" s="80"/>
      <c r="AC243" s="80"/>
      <c r="AD243" s="80"/>
      <c r="AE243" s="80"/>
      <c r="AF243" s="82"/>
      <c r="AG243" s="82"/>
      <c r="AH243" s="82"/>
      <c r="AI243" s="82"/>
      <c r="AJ243" s="82"/>
      <c r="AK243" s="82"/>
      <c r="AL243" s="82"/>
      <c r="AM243" s="82"/>
      <c r="AN243" s="82"/>
      <c r="AO243" s="82"/>
      <c r="AP243" s="82"/>
      <c r="AQ243" s="82"/>
      <c r="AR243" s="82"/>
      <c r="AS243" s="82"/>
      <c r="AT243" s="82"/>
      <c r="AU243" s="82"/>
      <c r="AV243" s="82"/>
      <c r="AW243" s="82"/>
    </row>
    <row r="244" spans="1:49" s="67" customFormat="1" ht="37.5" customHeight="1">
      <c r="A244" s="140"/>
      <c r="B244" s="106" t="s">
        <v>118</v>
      </c>
      <c r="C244" s="106"/>
      <c r="D244" s="102" t="s">
        <v>20</v>
      </c>
      <c r="E244" s="142"/>
      <c r="F244" s="152">
        <v>82000</v>
      </c>
      <c r="G244" s="152">
        <v>84000</v>
      </c>
      <c r="H244" s="152"/>
      <c r="I244" s="192"/>
      <c r="J244" s="192"/>
      <c r="K244" s="192"/>
      <c r="L244" s="152">
        <v>100000</v>
      </c>
      <c r="O244" s="82"/>
      <c r="P244" s="82"/>
      <c r="Q244" s="70"/>
      <c r="R244" s="70"/>
      <c r="S244" s="70"/>
      <c r="T244" s="70"/>
      <c r="U244" s="70"/>
      <c r="V244" s="70"/>
      <c r="W244" s="84"/>
      <c r="X244" s="84"/>
      <c r="Y244" s="84"/>
      <c r="Z244" s="84"/>
      <c r="AA244" s="84"/>
      <c r="AB244" s="84"/>
      <c r="AC244" s="84"/>
      <c r="AD244" s="84"/>
      <c r="AE244" s="84"/>
      <c r="AF244" s="82"/>
      <c r="AG244" s="82"/>
      <c r="AH244" s="82"/>
      <c r="AI244" s="82"/>
      <c r="AJ244" s="82"/>
      <c r="AK244" s="82"/>
      <c r="AL244" s="82"/>
      <c r="AM244" s="82"/>
      <c r="AN244" s="82"/>
      <c r="AO244" s="82"/>
      <c r="AP244" s="82"/>
      <c r="AQ244" s="82"/>
      <c r="AR244" s="82"/>
      <c r="AS244" s="82"/>
      <c r="AT244" s="82"/>
      <c r="AU244" s="82"/>
      <c r="AV244" s="82"/>
      <c r="AW244" s="82"/>
    </row>
    <row r="245" spans="1:49" s="69" customFormat="1" ht="37.5" customHeight="1">
      <c r="A245" s="140"/>
      <c r="B245" s="106" t="s">
        <v>119</v>
      </c>
      <c r="C245" s="106"/>
      <c r="D245" s="102" t="s">
        <v>20</v>
      </c>
      <c r="E245" s="142"/>
      <c r="F245" s="152">
        <v>85000</v>
      </c>
      <c r="G245" s="152">
        <v>88000</v>
      </c>
      <c r="H245" s="152"/>
      <c r="I245" s="192"/>
      <c r="J245" s="152">
        <v>100200</v>
      </c>
      <c r="K245" s="192"/>
      <c r="L245" s="152">
        <v>125000</v>
      </c>
      <c r="O245" s="83"/>
      <c r="P245" s="82"/>
      <c r="Q245" s="70"/>
      <c r="R245" s="70"/>
      <c r="S245" s="70"/>
      <c r="T245" s="70"/>
      <c r="U245" s="70"/>
      <c r="V245" s="70"/>
      <c r="W245" s="84"/>
      <c r="X245" s="84"/>
      <c r="Y245" s="84"/>
      <c r="Z245" s="84"/>
      <c r="AA245" s="84"/>
      <c r="AB245" s="84"/>
      <c r="AC245" s="84"/>
      <c r="AD245" s="84"/>
      <c r="AE245" s="84"/>
      <c r="AF245" s="83"/>
      <c r="AG245" s="83"/>
      <c r="AH245" s="83"/>
      <c r="AI245" s="83"/>
      <c r="AJ245" s="83"/>
      <c r="AK245" s="83"/>
      <c r="AL245" s="83"/>
      <c r="AM245" s="83"/>
      <c r="AN245" s="83"/>
      <c r="AO245" s="83"/>
      <c r="AP245" s="83"/>
      <c r="AQ245" s="83"/>
      <c r="AR245" s="83"/>
      <c r="AS245" s="83"/>
      <c r="AT245" s="83"/>
      <c r="AU245" s="83"/>
      <c r="AV245" s="83"/>
      <c r="AW245" s="83"/>
    </row>
    <row r="246" spans="1:49" s="55" customFormat="1" ht="37.5" customHeight="1">
      <c r="A246" s="143"/>
      <c r="B246" s="144" t="s">
        <v>132</v>
      </c>
      <c r="C246" s="275"/>
      <c r="D246" s="102" t="s">
        <v>20</v>
      </c>
      <c r="E246" s="103">
        <v>78000</v>
      </c>
      <c r="F246" s="152"/>
      <c r="G246" s="276"/>
      <c r="H246" s="276"/>
      <c r="I246" s="276"/>
      <c r="J246" s="185"/>
      <c r="K246" s="276"/>
      <c r="L246" s="152">
        <v>75000</v>
      </c>
      <c r="O246" s="80"/>
      <c r="P246" s="80"/>
      <c r="Q246" s="70"/>
      <c r="R246" s="70"/>
      <c r="S246" s="70"/>
      <c r="T246" s="70"/>
      <c r="U246" s="70"/>
      <c r="V246" s="70"/>
      <c r="W246" s="84"/>
      <c r="X246" s="84"/>
      <c r="Y246" s="84"/>
      <c r="Z246" s="84"/>
      <c r="AA246" s="84"/>
      <c r="AB246" s="84"/>
      <c r="AC246" s="84"/>
      <c r="AD246" s="84"/>
      <c r="AE246" s="84"/>
      <c r="AF246" s="80"/>
      <c r="AG246" s="80"/>
      <c r="AH246" s="80"/>
      <c r="AI246" s="80"/>
      <c r="AJ246" s="80"/>
      <c r="AK246" s="80"/>
      <c r="AL246" s="80"/>
      <c r="AM246" s="80"/>
      <c r="AN246" s="80"/>
      <c r="AO246" s="80"/>
      <c r="AP246" s="80"/>
      <c r="AQ246" s="80"/>
      <c r="AR246" s="80"/>
      <c r="AS246" s="80"/>
      <c r="AT246" s="80"/>
      <c r="AU246" s="80"/>
      <c r="AV246" s="80"/>
      <c r="AW246" s="80"/>
    </row>
    <row r="247" spans="1:49" s="55" customFormat="1" ht="37.5" customHeight="1">
      <c r="A247" s="143"/>
      <c r="B247" s="144" t="s">
        <v>135</v>
      </c>
      <c r="C247" s="275"/>
      <c r="D247" s="102" t="s">
        <v>20</v>
      </c>
      <c r="E247" s="103">
        <v>80000</v>
      </c>
      <c r="F247" s="152"/>
      <c r="G247" s="276"/>
      <c r="H247" s="276"/>
      <c r="I247" s="276"/>
      <c r="J247" s="185"/>
      <c r="K247" s="276"/>
      <c r="L247" s="152">
        <v>85000</v>
      </c>
      <c r="O247" s="80"/>
      <c r="P247" s="80"/>
      <c r="Q247" s="70"/>
      <c r="R247" s="70"/>
      <c r="S247" s="70"/>
      <c r="T247" s="70"/>
      <c r="U247" s="70"/>
      <c r="V247" s="70"/>
      <c r="W247" s="84"/>
      <c r="X247" s="84"/>
      <c r="Y247" s="84"/>
      <c r="Z247" s="84"/>
      <c r="AA247" s="84"/>
      <c r="AB247" s="84"/>
      <c r="AC247" s="84"/>
      <c r="AD247" s="84"/>
      <c r="AE247" s="84"/>
      <c r="AF247" s="80"/>
      <c r="AG247" s="80"/>
      <c r="AH247" s="80"/>
      <c r="AI247" s="80"/>
      <c r="AJ247" s="80"/>
      <c r="AK247" s="80"/>
      <c r="AL247" s="80"/>
      <c r="AM247" s="80"/>
      <c r="AN247" s="80"/>
      <c r="AO247" s="80"/>
      <c r="AP247" s="80"/>
      <c r="AQ247" s="80"/>
      <c r="AR247" s="80"/>
      <c r="AS247" s="80"/>
      <c r="AT247" s="80"/>
      <c r="AU247" s="80"/>
      <c r="AV247" s="80"/>
      <c r="AW247" s="80"/>
    </row>
    <row r="248" spans="1:49" s="55" customFormat="1" ht="37.5" customHeight="1">
      <c r="A248" s="143"/>
      <c r="B248" s="144" t="s">
        <v>133</v>
      </c>
      <c r="C248" s="275"/>
      <c r="D248" s="102" t="s">
        <v>20</v>
      </c>
      <c r="E248" s="103">
        <v>82000</v>
      </c>
      <c r="F248" s="152"/>
      <c r="G248" s="276"/>
      <c r="H248" s="152">
        <v>83000</v>
      </c>
      <c r="I248" s="276"/>
      <c r="J248" s="185"/>
      <c r="K248" s="276"/>
      <c r="L248" s="152">
        <v>85000</v>
      </c>
      <c r="O248" s="80"/>
      <c r="P248" s="80"/>
      <c r="Q248" s="70"/>
      <c r="R248" s="70"/>
      <c r="S248" s="70"/>
      <c r="T248" s="70"/>
      <c r="U248" s="70"/>
      <c r="V248" s="70"/>
      <c r="W248" s="84"/>
      <c r="X248" s="84"/>
      <c r="Y248" s="84"/>
      <c r="Z248" s="84"/>
      <c r="AA248" s="84"/>
      <c r="AB248" s="84"/>
      <c r="AC248" s="84"/>
      <c r="AD248" s="84"/>
      <c r="AE248" s="84"/>
      <c r="AF248" s="80"/>
      <c r="AG248" s="80"/>
      <c r="AH248" s="80"/>
      <c r="AI248" s="80"/>
      <c r="AJ248" s="80"/>
      <c r="AK248" s="80"/>
      <c r="AL248" s="80"/>
      <c r="AM248" s="80"/>
      <c r="AN248" s="80"/>
      <c r="AO248" s="80"/>
      <c r="AP248" s="80"/>
      <c r="AQ248" s="80"/>
      <c r="AR248" s="80"/>
      <c r="AS248" s="80"/>
      <c r="AT248" s="80"/>
      <c r="AU248" s="80"/>
      <c r="AV248" s="80"/>
      <c r="AW248" s="80"/>
    </row>
    <row r="249" spans="1:49" s="55" customFormat="1" ht="37.5" customHeight="1">
      <c r="A249" s="143"/>
      <c r="B249" s="144" t="s">
        <v>134</v>
      </c>
      <c r="C249" s="275"/>
      <c r="D249" s="102" t="s">
        <v>20</v>
      </c>
      <c r="E249" s="103">
        <v>85000</v>
      </c>
      <c r="F249" s="152"/>
      <c r="G249" s="276"/>
      <c r="H249" s="152"/>
      <c r="I249" s="276"/>
      <c r="J249" s="185"/>
      <c r="K249" s="276"/>
      <c r="L249" s="152">
        <v>90000</v>
      </c>
      <c r="O249" s="80"/>
      <c r="P249" s="80"/>
      <c r="Q249" s="70"/>
      <c r="R249" s="70"/>
      <c r="S249" s="70"/>
      <c r="T249" s="70"/>
      <c r="U249" s="70"/>
      <c r="V249" s="70"/>
      <c r="W249" s="84"/>
      <c r="X249" s="84"/>
      <c r="Y249" s="84"/>
      <c r="Z249" s="84"/>
      <c r="AA249" s="84"/>
      <c r="AB249" s="84"/>
      <c r="AC249" s="84"/>
      <c r="AD249" s="84"/>
      <c r="AE249" s="84"/>
      <c r="AF249" s="80"/>
      <c r="AG249" s="80"/>
      <c r="AH249" s="80"/>
      <c r="AI249" s="80"/>
      <c r="AJ249" s="80"/>
      <c r="AK249" s="80"/>
      <c r="AL249" s="80"/>
      <c r="AM249" s="80"/>
      <c r="AN249" s="80"/>
      <c r="AO249" s="80"/>
      <c r="AP249" s="80"/>
      <c r="AQ249" s="80"/>
      <c r="AR249" s="80"/>
      <c r="AS249" s="80"/>
      <c r="AT249" s="80"/>
      <c r="AU249" s="80"/>
      <c r="AV249" s="80"/>
      <c r="AW249" s="80"/>
    </row>
    <row r="250" spans="1:49" s="55" customFormat="1" ht="37.5" customHeight="1">
      <c r="A250" s="143"/>
      <c r="B250" s="144" t="s">
        <v>136</v>
      </c>
      <c r="C250" s="275"/>
      <c r="D250" s="102" t="s">
        <v>20</v>
      </c>
      <c r="E250" s="103">
        <v>86000</v>
      </c>
      <c r="F250" s="152"/>
      <c r="G250" s="276"/>
      <c r="H250" s="152">
        <v>88000</v>
      </c>
      <c r="I250" s="276"/>
      <c r="J250" s="185"/>
      <c r="K250" s="276"/>
      <c r="L250" s="152">
        <v>95000</v>
      </c>
      <c r="O250" s="80"/>
      <c r="P250" s="80"/>
      <c r="Q250" s="70"/>
      <c r="R250" s="70"/>
      <c r="S250" s="70"/>
      <c r="T250" s="70"/>
      <c r="U250" s="70"/>
      <c r="V250" s="70"/>
      <c r="W250" s="84"/>
      <c r="X250" s="84"/>
      <c r="Y250" s="84"/>
      <c r="Z250" s="84"/>
      <c r="AA250" s="84"/>
      <c r="AB250" s="84"/>
      <c r="AC250" s="84"/>
      <c r="AD250" s="84"/>
      <c r="AE250" s="84"/>
      <c r="AF250" s="80"/>
      <c r="AG250" s="80"/>
      <c r="AH250" s="80"/>
      <c r="AI250" s="80"/>
      <c r="AJ250" s="80"/>
      <c r="AK250" s="80"/>
      <c r="AL250" s="80"/>
      <c r="AM250" s="80"/>
      <c r="AN250" s="80"/>
      <c r="AO250" s="80"/>
      <c r="AP250" s="80"/>
      <c r="AQ250" s="80"/>
      <c r="AR250" s="80"/>
      <c r="AS250" s="80"/>
      <c r="AT250" s="80"/>
      <c r="AU250" s="80"/>
      <c r="AV250" s="80"/>
      <c r="AW250" s="80"/>
    </row>
    <row r="251" spans="1:49" s="55" customFormat="1" ht="37.5" customHeight="1">
      <c r="A251" s="143"/>
      <c r="B251" s="144" t="s">
        <v>137</v>
      </c>
      <c r="C251" s="275"/>
      <c r="D251" s="102" t="s">
        <v>20</v>
      </c>
      <c r="E251" s="103">
        <v>90000</v>
      </c>
      <c r="F251" s="152"/>
      <c r="G251" s="276"/>
      <c r="H251" s="152">
        <v>92000</v>
      </c>
      <c r="I251" s="276"/>
      <c r="J251" s="185"/>
      <c r="K251" s="276"/>
      <c r="L251" s="152">
        <v>100000</v>
      </c>
      <c r="O251" s="80"/>
      <c r="P251" s="80"/>
      <c r="Q251" s="70"/>
      <c r="R251" s="70"/>
      <c r="S251" s="70"/>
      <c r="T251" s="70"/>
      <c r="U251" s="70"/>
      <c r="V251" s="70"/>
      <c r="W251" s="84"/>
      <c r="X251" s="84"/>
      <c r="Y251" s="84"/>
      <c r="Z251" s="84"/>
      <c r="AA251" s="84"/>
      <c r="AB251" s="84"/>
      <c r="AC251" s="84"/>
      <c r="AD251" s="84"/>
      <c r="AE251" s="84"/>
      <c r="AF251" s="80"/>
      <c r="AG251" s="80"/>
      <c r="AH251" s="80"/>
      <c r="AI251" s="80"/>
      <c r="AJ251" s="80"/>
      <c r="AK251" s="80"/>
      <c r="AL251" s="80"/>
      <c r="AM251" s="80"/>
      <c r="AN251" s="80"/>
      <c r="AO251" s="80"/>
      <c r="AP251" s="80"/>
      <c r="AQ251" s="80"/>
      <c r="AR251" s="80"/>
      <c r="AS251" s="80"/>
      <c r="AT251" s="80"/>
      <c r="AU251" s="80"/>
      <c r="AV251" s="80"/>
      <c r="AW251" s="80"/>
    </row>
    <row r="252" spans="1:49" s="55" customFormat="1" ht="38.25" customHeight="1">
      <c r="A252" s="143"/>
      <c r="B252" s="144" t="s">
        <v>138</v>
      </c>
      <c r="C252" s="275"/>
      <c r="D252" s="102" t="s">
        <v>20</v>
      </c>
      <c r="E252" s="103">
        <v>94000</v>
      </c>
      <c r="F252" s="152"/>
      <c r="G252" s="276"/>
      <c r="H252" s="152">
        <v>96000</v>
      </c>
      <c r="I252" s="276"/>
      <c r="J252" s="185"/>
      <c r="K252" s="276"/>
      <c r="L252" s="152">
        <v>115000</v>
      </c>
      <c r="O252" s="80"/>
      <c r="P252" s="80"/>
      <c r="Q252" s="70"/>
      <c r="R252" s="70"/>
      <c r="S252" s="70"/>
      <c r="T252" s="70"/>
      <c r="U252" s="70"/>
      <c r="V252" s="70"/>
      <c r="W252" s="84"/>
      <c r="X252" s="84"/>
      <c r="Y252" s="84"/>
      <c r="Z252" s="84"/>
      <c r="AA252" s="84"/>
      <c r="AB252" s="84"/>
      <c r="AC252" s="84"/>
      <c r="AD252" s="84"/>
      <c r="AE252" s="84"/>
      <c r="AF252" s="80"/>
      <c r="AG252" s="80"/>
      <c r="AH252" s="80"/>
      <c r="AI252" s="80"/>
      <c r="AJ252" s="80"/>
      <c r="AK252" s="80"/>
      <c r="AL252" s="80"/>
      <c r="AM252" s="80"/>
      <c r="AN252" s="80"/>
      <c r="AO252" s="80"/>
      <c r="AP252" s="80"/>
      <c r="AQ252" s="80"/>
      <c r="AR252" s="80"/>
      <c r="AS252" s="80"/>
      <c r="AT252" s="80"/>
      <c r="AU252" s="80"/>
      <c r="AV252" s="80"/>
      <c r="AW252" s="80"/>
    </row>
    <row r="253" spans="1:49" s="55" customFormat="1" ht="38.25" customHeight="1">
      <c r="A253" s="143" t="s">
        <v>140</v>
      </c>
      <c r="B253" s="145" t="s">
        <v>274</v>
      </c>
      <c r="C253" s="275"/>
      <c r="D253" s="102"/>
      <c r="E253" s="103"/>
      <c r="F253" s="152"/>
      <c r="G253" s="276"/>
      <c r="H253" s="185"/>
      <c r="I253" s="276"/>
      <c r="J253" s="185"/>
      <c r="K253" s="276"/>
      <c r="L253" s="152"/>
      <c r="O253" s="80"/>
      <c r="P253" s="80"/>
      <c r="Q253" s="70"/>
      <c r="R253" s="70"/>
      <c r="S253" s="70"/>
      <c r="T253" s="70"/>
      <c r="U253" s="70"/>
      <c r="V253" s="70"/>
      <c r="W253" s="84"/>
      <c r="X253" s="84"/>
      <c r="Y253" s="84"/>
      <c r="Z253" s="84"/>
      <c r="AA253" s="84"/>
      <c r="AB253" s="84"/>
      <c r="AC253" s="84"/>
      <c r="AD253" s="84"/>
      <c r="AE253" s="84"/>
      <c r="AF253" s="80"/>
      <c r="AG253" s="80"/>
      <c r="AH253" s="80"/>
      <c r="AI253" s="80"/>
      <c r="AJ253" s="80"/>
      <c r="AK253" s="80"/>
      <c r="AL253" s="80"/>
      <c r="AM253" s="80"/>
      <c r="AN253" s="80"/>
      <c r="AO253" s="80"/>
      <c r="AP253" s="80"/>
      <c r="AQ253" s="80"/>
      <c r="AR253" s="80"/>
      <c r="AS253" s="80"/>
      <c r="AT253" s="80"/>
      <c r="AU253" s="80"/>
      <c r="AV253" s="80"/>
      <c r="AW253" s="80"/>
    </row>
    <row r="254" spans="1:49" s="55" customFormat="1" ht="38.25" customHeight="1">
      <c r="A254" s="143"/>
      <c r="B254" s="144" t="s">
        <v>356</v>
      </c>
      <c r="C254" s="275"/>
      <c r="D254" s="102" t="s">
        <v>20</v>
      </c>
      <c r="E254" s="103"/>
      <c r="F254" s="152"/>
      <c r="G254" s="276"/>
      <c r="H254" s="185">
        <v>160000</v>
      </c>
      <c r="I254" s="276"/>
      <c r="J254" s="185"/>
      <c r="K254" s="276"/>
      <c r="L254" s="152"/>
      <c r="O254" s="80"/>
      <c r="P254" s="80"/>
      <c r="Q254" s="70"/>
      <c r="R254" s="70"/>
      <c r="S254" s="70"/>
      <c r="T254" s="70"/>
      <c r="U254" s="70"/>
      <c r="V254" s="70"/>
      <c r="W254" s="84"/>
      <c r="X254" s="84"/>
      <c r="Y254" s="84"/>
      <c r="Z254" s="84"/>
      <c r="AA254" s="84"/>
      <c r="AB254" s="84"/>
      <c r="AC254" s="84"/>
      <c r="AD254" s="84"/>
      <c r="AE254" s="84"/>
      <c r="AF254" s="80"/>
      <c r="AG254" s="80"/>
      <c r="AH254" s="80"/>
      <c r="AI254" s="80"/>
      <c r="AJ254" s="80"/>
      <c r="AK254" s="80"/>
      <c r="AL254" s="80"/>
      <c r="AM254" s="80"/>
      <c r="AN254" s="80"/>
      <c r="AO254" s="80"/>
      <c r="AP254" s="80"/>
      <c r="AQ254" s="80"/>
      <c r="AR254" s="80"/>
      <c r="AS254" s="80"/>
      <c r="AT254" s="80"/>
      <c r="AU254" s="80"/>
      <c r="AV254" s="80"/>
      <c r="AW254" s="80"/>
    </row>
    <row r="255" spans="1:49" s="55" customFormat="1" ht="38.25" customHeight="1">
      <c r="A255" s="143"/>
      <c r="B255" s="144" t="s">
        <v>275</v>
      </c>
      <c r="C255" s="275"/>
      <c r="D255" s="102" t="s">
        <v>20</v>
      </c>
      <c r="E255" s="103"/>
      <c r="F255" s="152"/>
      <c r="G255" s="276"/>
      <c r="H255" s="185">
        <v>170000</v>
      </c>
      <c r="I255" s="276"/>
      <c r="J255" s="185"/>
      <c r="K255" s="276"/>
      <c r="L255" s="152"/>
      <c r="O255" s="80"/>
      <c r="P255" s="80"/>
      <c r="Q255" s="70"/>
      <c r="R255" s="70"/>
      <c r="S255" s="70"/>
      <c r="T255" s="70"/>
      <c r="U255" s="70"/>
      <c r="V255" s="70"/>
      <c r="W255" s="84"/>
      <c r="X255" s="84"/>
      <c r="Y255" s="84"/>
      <c r="Z255" s="84"/>
      <c r="AA255" s="84"/>
      <c r="AB255" s="84"/>
      <c r="AC255" s="84"/>
      <c r="AD255" s="84"/>
      <c r="AE255" s="84"/>
      <c r="AF255" s="80"/>
      <c r="AG255" s="80"/>
      <c r="AH255" s="80"/>
      <c r="AI255" s="80"/>
      <c r="AJ255" s="80"/>
      <c r="AK255" s="80"/>
      <c r="AL255" s="80"/>
      <c r="AM255" s="80"/>
      <c r="AN255" s="80"/>
      <c r="AO255" s="80"/>
      <c r="AP255" s="80"/>
      <c r="AQ255" s="80"/>
      <c r="AR255" s="80"/>
      <c r="AS255" s="80"/>
      <c r="AT255" s="80"/>
      <c r="AU255" s="80"/>
      <c r="AV255" s="80"/>
      <c r="AW255" s="80"/>
    </row>
    <row r="256" spans="1:49" s="55" customFormat="1" ht="38.25" customHeight="1">
      <c r="A256" s="143"/>
      <c r="B256" s="144" t="s">
        <v>357</v>
      </c>
      <c r="C256" s="275"/>
      <c r="D256" s="102" t="s">
        <v>20</v>
      </c>
      <c r="E256" s="103"/>
      <c r="F256" s="152"/>
      <c r="G256" s="276"/>
      <c r="H256" s="185">
        <v>175000</v>
      </c>
      <c r="I256" s="276"/>
      <c r="J256" s="185"/>
      <c r="K256" s="276"/>
      <c r="L256" s="152"/>
      <c r="O256" s="80"/>
      <c r="P256" s="84"/>
      <c r="Q256" s="70"/>
      <c r="R256" s="70"/>
      <c r="S256" s="70"/>
      <c r="T256" s="70"/>
      <c r="U256" s="70"/>
      <c r="V256" s="70"/>
      <c r="W256" s="84"/>
      <c r="X256" s="84"/>
      <c r="Y256" s="84"/>
      <c r="Z256" s="84"/>
      <c r="AA256" s="84"/>
      <c r="AB256" s="84"/>
      <c r="AC256" s="84"/>
      <c r="AD256" s="84"/>
      <c r="AE256" s="84"/>
      <c r="AF256" s="80"/>
      <c r="AG256" s="80"/>
      <c r="AH256" s="80"/>
      <c r="AI256" s="80"/>
      <c r="AJ256" s="80"/>
      <c r="AK256" s="80"/>
      <c r="AL256" s="80"/>
      <c r="AM256" s="80"/>
      <c r="AN256" s="80"/>
      <c r="AO256" s="80"/>
      <c r="AP256" s="80"/>
      <c r="AQ256" s="80"/>
      <c r="AR256" s="80"/>
      <c r="AS256" s="80"/>
      <c r="AT256" s="80"/>
      <c r="AU256" s="80"/>
      <c r="AV256" s="80"/>
      <c r="AW256" s="80"/>
    </row>
    <row r="257" spans="1:49" s="55" customFormat="1" ht="38.25" customHeight="1">
      <c r="A257" s="143"/>
      <c r="B257" s="144" t="s">
        <v>276</v>
      </c>
      <c r="C257" s="275"/>
      <c r="D257" s="102" t="s">
        <v>20</v>
      </c>
      <c r="E257" s="103"/>
      <c r="F257" s="152"/>
      <c r="G257" s="276"/>
      <c r="H257" s="185">
        <v>180000</v>
      </c>
      <c r="I257" s="276"/>
      <c r="J257" s="185"/>
      <c r="K257" s="276"/>
      <c r="L257" s="152"/>
      <c r="O257" s="80"/>
      <c r="P257" s="84"/>
      <c r="Q257" s="70"/>
      <c r="R257" s="70"/>
      <c r="S257" s="70"/>
      <c r="T257" s="70"/>
      <c r="U257" s="70"/>
      <c r="V257" s="70"/>
      <c r="W257" s="84"/>
      <c r="X257" s="84"/>
      <c r="Y257" s="84"/>
      <c r="Z257" s="84"/>
      <c r="AA257" s="84"/>
      <c r="AB257" s="84"/>
      <c r="AC257" s="84"/>
      <c r="AD257" s="84"/>
      <c r="AE257" s="84"/>
      <c r="AF257" s="80"/>
      <c r="AG257" s="80"/>
      <c r="AH257" s="80"/>
      <c r="AI257" s="80"/>
      <c r="AJ257" s="80"/>
      <c r="AK257" s="80"/>
      <c r="AL257" s="80"/>
      <c r="AM257" s="80"/>
      <c r="AN257" s="80"/>
      <c r="AO257" s="80"/>
      <c r="AP257" s="80"/>
      <c r="AQ257" s="80"/>
      <c r="AR257" s="80"/>
      <c r="AS257" s="80"/>
      <c r="AT257" s="80"/>
      <c r="AU257" s="80"/>
      <c r="AV257" s="80"/>
      <c r="AW257" s="80"/>
    </row>
    <row r="258" spans="1:49" s="55" customFormat="1" ht="38.25" customHeight="1">
      <c r="A258" s="143"/>
      <c r="B258" s="144" t="s">
        <v>143</v>
      </c>
      <c r="C258" s="275"/>
      <c r="D258" s="102" t="s">
        <v>20</v>
      </c>
      <c r="E258" s="103"/>
      <c r="F258" s="152"/>
      <c r="G258" s="276"/>
      <c r="H258" s="276"/>
      <c r="I258" s="276"/>
      <c r="J258" s="185">
        <v>70000</v>
      </c>
      <c r="K258" s="276"/>
      <c r="L258" s="152">
        <v>75000</v>
      </c>
      <c r="O258" s="80"/>
      <c r="P258" s="84"/>
      <c r="Q258" s="70"/>
      <c r="R258" s="70"/>
      <c r="S258" s="70"/>
      <c r="T258" s="70"/>
      <c r="U258" s="70"/>
      <c r="V258" s="70"/>
      <c r="W258" s="84"/>
      <c r="X258" s="84"/>
      <c r="Y258" s="84"/>
      <c r="Z258" s="84"/>
      <c r="AA258" s="84"/>
      <c r="AB258" s="84"/>
      <c r="AC258" s="84"/>
      <c r="AD258" s="84"/>
      <c r="AE258" s="84"/>
      <c r="AF258" s="80"/>
      <c r="AG258" s="80"/>
      <c r="AH258" s="80"/>
      <c r="AI258" s="80"/>
      <c r="AJ258" s="80"/>
      <c r="AK258" s="80"/>
      <c r="AL258" s="80"/>
      <c r="AM258" s="80"/>
      <c r="AN258" s="80"/>
      <c r="AO258" s="80"/>
      <c r="AP258" s="80"/>
      <c r="AQ258" s="80"/>
      <c r="AR258" s="80"/>
      <c r="AS258" s="80"/>
      <c r="AT258" s="80"/>
      <c r="AU258" s="80"/>
      <c r="AV258" s="80"/>
      <c r="AW258" s="80"/>
    </row>
    <row r="259" spans="1:49" s="55" customFormat="1" ht="38.25" customHeight="1">
      <c r="A259" s="143"/>
      <c r="B259" s="144" t="s">
        <v>262</v>
      </c>
      <c r="C259" s="275"/>
      <c r="D259" s="102" t="s">
        <v>20</v>
      </c>
      <c r="E259" s="103"/>
      <c r="F259" s="152"/>
      <c r="G259" s="276"/>
      <c r="H259" s="276"/>
      <c r="I259" s="276"/>
      <c r="J259" s="185"/>
      <c r="K259" s="276"/>
      <c r="L259" s="152">
        <v>80000</v>
      </c>
      <c r="O259" s="80"/>
      <c r="P259" s="84"/>
      <c r="Q259" s="70"/>
      <c r="R259" s="70"/>
      <c r="S259" s="70"/>
      <c r="T259" s="70"/>
      <c r="U259" s="70"/>
      <c r="V259" s="70"/>
      <c r="W259" s="70"/>
      <c r="X259" s="70"/>
      <c r="Y259" s="70"/>
      <c r="Z259" s="70"/>
      <c r="AA259" s="70"/>
      <c r="AB259" s="70"/>
      <c r="AC259" s="70"/>
      <c r="AD259" s="70"/>
      <c r="AE259" s="70"/>
      <c r="AF259" s="80"/>
      <c r="AG259" s="80"/>
      <c r="AH259" s="80"/>
      <c r="AI259" s="80"/>
      <c r="AJ259" s="80"/>
      <c r="AK259" s="80"/>
      <c r="AL259" s="80"/>
      <c r="AM259" s="80"/>
      <c r="AN259" s="80"/>
      <c r="AO259" s="80"/>
      <c r="AP259" s="80"/>
      <c r="AQ259" s="80"/>
      <c r="AR259" s="80"/>
      <c r="AS259" s="80"/>
      <c r="AT259" s="80"/>
      <c r="AU259" s="80"/>
      <c r="AV259" s="80"/>
      <c r="AW259" s="80"/>
    </row>
    <row r="260" spans="1:49" s="55" customFormat="1" ht="37.5" customHeight="1">
      <c r="A260" s="143"/>
      <c r="B260" s="144" t="s">
        <v>263</v>
      </c>
      <c r="C260" s="275"/>
      <c r="D260" s="102" t="s">
        <v>20</v>
      </c>
      <c r="E260" s="103"/>
      <c r="F260" s="152"/>
      <c r="G260" s="276"/>
      <c r="H260" s="152"/>
      <c r="I260" s="276"/>
      <c r="J260" s="185"/>
      <c r="K260" s="276"/>
      <c r="L260" s="152">
        <v>85000</v>
      </c>
      <c r="O260" s="80"/>
      <c r="P260" s="84"/>
      <c r="Q260" s="70"/>
      <c r="R260" s="70"/>
      <c r="S260" s="70"/>
      <c r="T260" s="70"/>
      <c r="U260" s="70"/>
      <c r="V260" s="70"/>
      <c r="W260" s="70"/>
      <c r="X260" s="70"/>
      <c r="Y260" s="70"/>
      <c r="Z260" s="70"/>
      <c r="AA260" s="70"/>
      <c r="AB260" s="70"/>
      <c r="AC260" s="70"/>
      <c r="AD260" s="70"/>
      <c r="AE260" s="70"/>
      <c r="AF260" s="80"/>
      <c r="AG260" s="80"/>
      <c r="AH260" s="80"/>
      <c r="AI260" s="80"/>
      <c r="AJ260" s="80"/>
      <c r="AK260" s="80"/>
      <c r="AL260" s="80"/>
      <c r="AM260" s="80"/>
      <c r="AN260" s="80"/>
      <c r="AO260" s="80"/>
      <c r="AP260" s="80"/>
      <c r="AQ260" s="80"/>
      <c r="AR260" s="80"/>
      <c r="AS260" s="80"/>
      <c r="AT260" s="80"/>
      <c r="AU260" s="80"/>
      <c r="AV260" s="80"/>
      <c r="AW260" s="80"/>
    </row>
    <row r="261" spans="1:49" s="55" customFormat="1" ht="37.5" customHeight="1">
      <c r="A261" s="143"/>
      <c r="B261" s="144" t="s">
        <v>264</v>
      </c>
      <c r="C261" s="275"/>
      <c r="D261" s="102" t="s">
        <v>20</v>
      </c>
      <c r="E261" s="103"/>
      <c r="F261" s="185"/>
      <c r="G261" s="276"/>
      <c r="H261" s="185"/>
      <c r="I261" s="276"/>
      <c r="J261" s="185"/>
      <c r="K261" s="276"/>
      <c r="L261" s="185">
        <v>90000</v>
      </c>
      <c r="O261" s="80"/>
      <c r="P261" s="84"/>
      <c r="Q261" s="70"/>
      <c r="R261" s="70"/>
      <c r="S261" s="70"/>
      <c r="T261" s="70"/>
      <c r="U261" s="70"/>
      <c r="V261" s="70"/>
      <c r="W261" s="70"/>
      <c r="X261" s="70"/>
      <c r="Y261" s="70"/>
      <c r="Z261" s="70"/>
      <c r="AA261" s="70"/>
      <c r="AB261" s="70"/>
      <c r="AC261" s="70"/>
      <c r="AD261" s="70"/>
      <c r="AE261" s="70"/>
      <c r="AF261" s="80"/>
      <c r="AG261" s="80"/>
      <c r="AH261" s="80"/>
      <c r="AI261" s="80"/>
      <c r="AJ261" s="80"/>
      <c r="AK261" s="80"/>
      <c r="AL261" s="80"/>
      <c r="AM261" s="80"/>
      <c r="AN261" s="80"/>
      <c r="AO261" s="80"/>
      <c r="AP261" s="80"/>
      <c r="AQ261" s="80"/>
      <c r="AR261" s="80"/>
      <c r="AS261" s="80"/>
      <c r="AT261" s="80"/>
      <c r="AU261" s="80"/>
      <c r="AV261" s="80"/>
      <c r="AW261" s="80"/>
    </row>
    <row r="262" spans="1:49" s="55" customFormat="1" ht="37.5" customHeight="1">
      <c r="A262" s="143"/>
      <c r="B262" s="144" t="s">
        <v>144</v>
      </c>
      <c r="C262" s="275"/>
      <c r="D262" s="102" t="s">
        <v>20</v>
      </c>
      <c r="E262" s="103"/>
      <c r="F262" s="185"/>
      <c r="G262" s="276"/>
      <c r="H262" s="185"/>
      <c r="I262" s="276"/>
      <c r="J262" s="185">
        <v>88000</v>
      </c>
      <c r="K262" s="276"/>
      <c r="L262" s="185">
        <v>95000</v>
      </c>
      <c r="O262" s="80"/>
      <c r="P262" s="84"/>
      <c r="Q262" s="70"/>
      <c r="R262" s="70"/>
      <c r="S262" s="70"/>
      <c r="T262" s="70"/>
      <c r="U262" s="70"/>
      <c r="V262" s="70"/>
      <c r="W262" s="70"/>
      <c r="X262" s="70"/>
      <c r="Y262" s="70"/>
      <c r="Z262" s="70"/>
      <c r="AA262" s="70"/>
      <c r="AB262" s="70"/>
      <c r="AC262" s="70"/>
      <c r="AD262" s="70"/>
      <c r="AE262" s="70"/>
      <c r="AF262" s="80"/>
      <c r="AG262" s="80"/>
      <c r="AH262" s="80"/>
      <c r="AI262" s="80"/>
      <c r="AJ262" s="80"/>
      <c r="AK262" s="80"/>
      <c r="AL262" s="80"/>
      <c r="AM262" s="80"/>
      <c r="AN262" s="80"/>
      <c r="AO262" s="80"/>
      <c r="AP262" s="80"/>
      <c r="AQ262" s="80"/>
      <c r="AR262" s="80"/>
      <c r="AS262" s="80"/>
      <c r="AT262" s="80"/>
      <c r="AU262" s="80"/>
      <c r="AV262" s="80"/>
      <c r="AW262" s="80"/>
    </row>
    <row r="263" spans="1:49" s="55" customFormat="1" ht="37.5" customHeight="1">
      <c r="A263" s="143"/>
      <c r="B263" s="144" t="s">
        <v>265</v>
      </c>
      <c r="C263" s="275"/>
      <c r="D263" s="102" t="s">
        <v>20</v>
      </c>
      <c r="E263" s="103"/>
      <c r="F263" s="185"/>
      <c r="G263" s="276"/>
      <c r="H263" s="185"/>
      <c r="I263" s="276"/>
      <c r="J263" s="185"/>
      <c r="K263" s="276"/>
      <c r="L263" s="185">
        <v>100000</v>
      </c>
      <c r="M263" s="55" t="s">
        <v>302</v>
      </c>
      <c r="O263" s="80"/>
      <c r="P263" s="84"/>
      <c r="Q263" s="70"/>
      <c r="R263" s="70"/>
      <c r="S263" s="70"/>
      <c r="T263" s="70"/>
      <c r="U263" s="70"/>
      <c r="V263" s="70"/>
      <c r="W263" s="70"/>
      <c r="X263" s="70"/>
      <c r="Y263" s="70"/>
      <c r="Z263" s="70"/>
      <c r="AA263" s="70"/>
      <c r="AB263" s="70"/>
      <c r="AC263" s="70"/>
      <c r="AD263" s="70"/>
      <c r="AE263" s="70"/>
      <c r="AF263" s="80"/>
      <c r="AG263" s="80"/>
      <c r="AH263" s="80"/>
      <c r="AI263" s="80"/>
      <c r="AJ263" s="80"/>
      <c r="AK263" s="80"/>
      <c r="AL263" s="80"/>
      <c r="AM263" s="80"/>
      <c r="AN263" s="80"/>
      <c r="AO263" s="80"/>
      <c r="AP263" s="80"/>
      <c r="AQ263" s="80"/>
      <c r="AR263" s="80"/>
      <c r="AS263" s="80"/>
      <c r="AT263" s="80"/>
      <c r="AU263" s="80"/>
      <c r="AV263" s="80"/>
      <c r="AW263" s="80"/>
    </row>
    <row r="264" spans="1:49" s="55" customFormat="1" ht="37.5" customHeight="1">
      <c r="A264" s="326"/>
      <c r="B264" s="327" t="s">
        <v>266</v>
      </c>
      <c r="C264" s="328"/>
      <c r="D264" s="329" t="s">
        <v>20</v>
      </c>
      <c r="E264" s="330"/>
      <c r="F264" s="331"/>
      <c r="G264" s="332"/>
      <c r="H264" s="331"/>
      <c r="I264" s="332"/>
      <c r="J264" s="331"/>
      <c r="K264" s="332"/>
      <c r="L264" s="331">
        <v>110000</v>
      </c>
      <c r="M264" s="55" t="s">
        <v>303</v>
      </c>
      <c r="O264" s="80"/>
      <c r="P264" s="84"/>
      <c r="Q264" s="70"/>
      <c r="R264" s="70"/>
      <c r="S264" s="70"/>
      <c r="T264" s="70"/>
      <c r="U264" s="70"/>
      <c r="V264" s="70"/>
      <c r="W264" s="70"/>
      <c r="X264" s="70"/>
      <c r="Y264" s="70"/>
      <c r="Z264" s="70"/>
      <c r="AA264" s="70"/>
      <c r="AB264" s="70"/>
      <c r="AC264" s="70"/>
      <c r="AD264" s="70"/>
      <c r="AE264" s="70"/>
      <c r="AF264" s="80"/>
      <c r="AG264" s="80"/>
      <c r="AH264" s="80"/>
      <c r="AI264" s="80"/>
      <c r="AJ264" s="80"/>
      <c r="AK264" s="80"/>
      <c r="AL264" s="80"/>
      <c r="AM264" s="80"/>
      <c r="AN264" s="80"/>
      <c r="AO264" s="80"/>
      <c r="AP264" s="80"/>
      <c r="AQ264" s="80"/>
      <c r="AR264" s="80"/>
      <c r="AS264" s="80"/>
      <c r="AT264" s="80"/>
      <c r="AU264" s="80"/>
      <c r="AV264" s="80"/>
      <c r="AW264" s="80"/>
    </row>
    <row r="265" spans="1:13" s="368" customFormat="1" ht="22.5" customHeight="1">
      <c r="A265" s="99">
        <v>16</v>
      </c>
      <c r="B265" s="366" t="s">
        <v>663</v>
      </c>
      <c r="C265" s="143"/>
      <c r="D265" s="102"/>
      <c r="E265" s="103"/>
      <c r="F265" s="367"/>
      <c r="G265" s="395"/>
      <c r="H265" s="367"/>
      <c r="I265" s="367"/>
      <c r="J265" s="367"/>
      <c r="K265" s="367"/>
      <c r="L265" s="367"/>
      <c r="M265" s="368" t="s">
        <v>664</v>
      </c>
    </row>
    <row r="266" spans="1:49" s="375" customFormat="1" ht="27.75" customHeight="1">
      <c r="A266" s="369" t="s">
        <v>16</v>
      </c>
      <c r="B266" s="369" t="s">
        <v>706</v>
      </c>
      <c r="C266" s="370"/>
      <c r="D266" s="371"/>
      <c r="E266" s="372"/>
      <c r="F266" s="373"/>
      <c r="G266" s="374"/>
      <c r="H266" s="373"/>
      <c r="I266" s="374"/>
      <c r="J266" s="373"/>
      <c r="K266" s="374"/>
      <c r="L266" s="373"/>
      <c r="O266" s="85"/>
      <c r="P266" s="376"/>
      <c r="Q266" s="71"/>
      <c r="R266" s="71"/>
      <c r="S266" s="71"/>
      <c r="T266" s="71"/>
      <c r="U266" s="71"/>
      <c r="V266" s="71"/>
      <c r="W266" s="71"/>
      <c r="X266" s="71"/>
      <c r="Y266" s="71"/>
      <c r="Z266" s="71"/>
      <c r="AA266" s="71"/>
      <c r="AB266" s="71"/>
      <c r="AC266" s="71"/>
      <c r="AD266" s="71"/>
      <c r="AE266" s="71"/>
      <c r="AF266" s="85"/>
      <c r="AG266" s="85"/>
      <c r="AH266" s="85"/>
      <c r="AI266" s="85"/>
      <c r="AJ266" s="85"/>
      <c r="AK266" s="85"/>
      <c r="AL266" s="85"/>
      <c r="AM266" s="85"/>
      <c r="AN266" s="85"/>
      <c r="AO266" s="85"/>
      <c r="AP266" s="85"/>
      <c r="AQ266" s="85"/>
      <c r="AR266" s="85"/>
      <c r="AS266" s="85"/>
      <c r="AT266" s="85"/>
      <c r="AU266" s="85"/>
      <c r="AV266" s="85"/>
      <c r="AW266" s="85"/>
    </row>
    <row r="267" spans="1:49" s="382" customFormat="1" ht="22.5" customHeight="1">
      <c r="A267" s="377"/>
      <c r="B267" s="378" t="s">
        <v>670</v>
      </c>
      <c r="C267" s="390"/>
      <c r="D267" s="391"/>
      <c r="E267" s="392"/>
      <c r="F267" s="393"/>
      <c r="G267" s="394"/>
      <c r="H267" s="393"/>
      <c r="I267" s="394"/>
      <c r="J267" s="393"/>
      <c r="K267" s="394"/>
      <c r="L267" s="393"/>
      <c r="O267" s="383"/>
      <c r="P267" s="384"/>
      <c r="Q267" s="385"/>
      <c r="R267" s="385"/>
      <c r="S267" s="385"/>
      <c r="T267" s="385"/>
      <c r="U267" s="385"/>
      <c r="V267" s="385"/>
      <c r="W267" s="385"/>
      <c r="X267" s="385"/>
      <c r="Y267" s="385"/>
      <c r="Z267" s="385"/>
      <c r="AA267" s="385"/>
      <c r="AB267" s="385"/>
      <c r="AC267" s="385"/>
      <c r="AD267" s="385"/>
      <c r="AE267" s="385"/>
      <c r="AF267" s="383"/>
      <c r="AG267" s="383"/>
      <c r="AH267" s="383"/>
      <c r="AI267" s="383"/>
      <c r="AJ267" s="383"/>
      <c r="AK267" s="383"/>
      <c r="AL267" s="383"/>
      <c r="AM267" s="383"/>
      <c r="AN267" s="383"/>
      <c r="AO267" s="383"/>
      <c r="AP267" s="383"/>
      <c r="AQ267" s="383"/>
      <c r="AR267" s="383"/>
      <c r="AS267" s="383"/>
      <c r="AT267" s="383"/>
      <c r="AU267" s="383"/>
      <c r="AV267" s="383"/>
      <c r="AW267" s="383"/>
    </row>
    <row r="268" spans="1:49" s="55" customFormat="1" ht="22.5" customHeight="1">
      <c r="A268" s="326"/>
      <c r="B268" s="327" t="s">
        <v>665</v>
      </c>
      <c r="C268" s="389" t="s">
        <v>675</v>
      </c>
      <c r="D268" s="389" t="s">
        <v>692</v>
      </c>
      <c r="E268" s="363"/>
      <c r="F268" s="364"/>
      <c r="G268" s="396">
        <v>1195000</v>
      </c>
      <c r="H268" s="364"/>
      <c r="I268" s="365"/>
      <c r="J268" s="364"/>
      <c r="K268" s="365"/>
      <c r="L268" s="364"/>
      <c r="O268" s="80"/>
      <c r="P268" s="84"/>
      <c r="Q268" s="70"/>
      <c r="R268" s="70"/>
      <c r="S268" s="70"/>
      <c r="T268" s="70"/>
      <c r="U268" s="70"/>
      <c r="V268" s="70"/>
      <c r="W268" s="70"/>
      <c r="X268" s="70"/>
      <c r="Y268" s="70"/>
      <c r="Z268" s="70"/>
      <c r="AA268" s="70"/>
      <c r="AB268" s="70"/>
      <c r="AC268" s="70"/>
      <c r="AD268" s="70"/>
      <c r="AE268" s="70"/>
      <c r="AF268" s="80"/>
      <c r="AG268" s="80"/>
      <c r="AH268" s="80"/>
      <c r="AI268" s="80"/>
      <c r="AJ268" s="80"/>
      <c r="AK268" s="80"/>
      <c r="AL268" s="80"/>
      <c r="AM268" s="80"/>
      <c r="AN268" s="80"/>
      <c r="AO268" s="80"/>
      <c r="AP268" s="80"/>
      <c r="AQ268" s="80"/>
      <c r="AR268" s="80"/>
      <c r="AS268" s="80"/>
      <c r="AT268" s="80"/>
      <c r="AU268" s="80"/>
      <c r="AV268" s="80"/>
      <c r="AW268" s="80"/>
    </row>
    <row r="269" spans="1:49" s="55" customFormat="1" ht="22.5" customHeight="1">
      <c r="A269" s="326"/>
      <c r="B269" s="327"/>
      <c r="C269" s="386"/>
      <c r="D269" s="386" t="s">
        <v>691</v>
      </c>
      <c r="E269" s="330"/>
      <c r="F269" s="331"/>
      <c r="G269" s="387">
        <v>330000</v>
      </c>
      <c r="H269" s="331"/>
      <c r="I269" s="332"/>
      <c r="J269" s="331"/>
      <c r="K269" s="332"/>
      <c r="L269" s="331"/>
      <c r="O269" s="80"/>
      <c r="P269" s="84"/>
      <c r="Q269" s="70"/>
      <c r="R269" s="70"/>
      <c r="S269" s="70"/>
      <c r="T269" s="70"/>
      <c r="U269" s="70"/>
      <c r="V269" s="70"/>
      <c r="W269" s="70"/>
      <c r="X269" s="70"/>
      <c r="Y269" s="70"/>
      <c r="Z269" s="70"/>
      <c r="AA269" s="70"/>
      <c r="AB269" s="70"/>
      <c r="AC269" s="70"/>
      <c r="AD269" s="70"/>
      <c r="AE269" s="70"/>
      <c r="AF269" s="80"/>
      <c r="AG269" s="80"/>
      <c r="AH269" s="80"/>
      <c r="AI269" s="80"/>
      <c r="AJ269" s="80"/>
      <c r="AK269" s="80"/>
      <c r="AL269" s="80"/>
      <c r="AM269" s="80"/>
      <c r="AN269" s="80"/>
      <c r="AO269" s="80"/>
      <c r="AP269" s="80"/>
      <c r="AQ269" s="80"/>
      <c r="AR269" s="80"/>
      <c r="AS269" s="80"/>
      <c r="AT269" s="80"/>
      <c r="AU269" s="80"/>
      <c r="AV269" s="80"/>
      <c r="AW269" s="80"/>
    </row>
    <row r="270" spans="1:49" s="55" customFormat="1" ht="22.5" customHeight="1">
      <c r="A270" s="326"/>
      <c r="B270" s="327" t="s">
        <v>666</v>
      </c>
      <c r="C270" s="386" t="s">
        <v>674</v>
      </c>
      <c r="D270" s="386" t="s">
        <v>692</v>
      </c>
      <c r="E270" s="330"/>
      <c r="F270" s="331"/>
      <c r="G270" s="397">
        <v>2158000</v>
      </c>
      <c r="H270" s="331"/>
      <c r="I270" s="332"/>
      <c r="J270" s="331"/>
      <c r="K270" s="332"/>
      <c r="L270" s="331"/>
      <c r="O270" s="80"/>
      <c r="P270" s="84"/>
      <c r="Q270" s="70"/>
      <c r="R270" s="70"/>
      <c r="S270" s="70"/>
      <c r="T270" s="70"/>
      <c r="U270" s="70"/>
      <c r="V270" s="70"/>
      <c r="W270" s="70"/>
      <c r="X270" s="70"/>
      <c r="Y270" s="70"/>
      <c r="Z270" s="70"/>
      <c r="AA270" s="70"/>
      <c r="AB270" s="70"/>
      <c r="AC270" s="70"/>
      <c r="AD270" s="70"/>
      <c r="AE270" s="70"/>
      <c r="AF270" s="80"/>
      <c r="AG270" s="80"/>
      <c r="AH270" s="80"/>
      <c r="AI270" s="80"/>
      <c r="AJ270" s="80"/>
      <c r="AK270" s="80"/>
      <c r="AL270" s="80"/>
      <c r="AM270" s="80"/>
      <c r="AN270" s="80"/>
      <c r="AO270" s="80"/>
      <c r="AP270" s="80"/>
      <c r="AQ270" s="80"/>
      <c r="AR270" s="80"/>
      <c r="AS270" s="80"/>
      <c r="AT270" s="80"/>
      <c r="AU270" s="80"/>
      <c r="AV270" s="80"/>
      <c r="AW270" s="80"/>
    </row>
    <row r="271" spans="1:49" s="55" customFormat="1" ht="22.5" customHeight="1">
      <c r="A271" s="326"/>
      <c r="B271" s="327"/>
      <c r="C271" s="386"/>
      <c r="D271" s="386" t="s">
        <v>691</v>
      </c>
      <c r="E271" s="330"/>
      <c r="F271" s="331"/>
      <c r="G271" s="397">
        <v>617000</v>
      </c>
      <c r="H271" s="331"/>
      <c r="I271" s="332"/>
      <c r="J271" s="331"/>
      <c r="K271" s="332"/>
      <c r="L271" s="331"/>
      <c r="O271" s="80"/>
      <c r="P271" s="84"/>
      <c r="Q271" s="70"/>
      <c r="R271" s="70"/>
      <c r="S271" s="70"/>
      <c r="T271" s="70"/>
      <c r="U271" s="70"/>
      <c r="V271" s="70"/>
      <c r="W271" s="70"/>
      <c r="X271" s="70"/>
      <c r="Y271" s="70"/>
      <c r="Z271" s="70"/>
      <c r="AA271" s="70"/>
      <c r="AB271" s="70"/>
      <c r="AC271" s="70"/>
      <c r="AD271" s="70"/>
      <c r="AE271" s="70"/>
      <c r="AF271" s="80"/>
      <c r="AG271" s="80"/>
      <c r="AH271" s="80"/>
      <c r="AI271" s="80"/>
      <c r="AJ271" s="80"/>
      <c r="AK271" s="80"/>
      <c r="AL271" s="80"/>
      <c r="AM271" s="80"/>
      <c r="AN271" s="80"/>
      <c r="AO271" s="80"/>
      <c r="AP271" s="80"/>
      <c r="AQ271" s="80"/>
      <c r="AR271" s="80"/>
      <c r="AS271" s="80"/>
      <c r="AT271" s="80"/>
      <c r="AU271" s="80"/>
      <c r="AV271" s="80"/>
      <c r="AW271" s="80"/>
    </row>
    <row r="272" spans="1:49" s="55" customFormat="1" ht="22.5" customHeight="1">
      <c r="A272" s="326"/>
      <c r="B272" s="327" t="s">
        <v>668</v>
      </c>
      <c r="C272" s="386" t="s">
        <v>673</v>
      </c>
      <c r="D272" s="386" t="s">
        <v>692</v>
      </c>
      <c r="E272" s="330"/>
      <c r="F272" s="331"/>
      <c r="G272" s="397">
        <v>2338000</v>
      </c>
      <c r="H272" s="331"/>
      <c r="I272" s="332"/>
      <c r="J272" s="331"/>
      <c r="K272" s="332"/>
      <c r="L272" s="331"/>
      <c r="O272" s="80"/>
      <c r="P272" s="84"/>
      <c r="Q272" s="70"/>
      <c r="R272" s="70"/>
      <c r="S272" s="70"/>
      <c r="T272" s="70"/>
      <c r="U272" s="70"/>
      <c r="V272" s="70"/>
      <c r="W272" s="70"/>
      <c r="X272" s="70"/>
      <c r="Y272" s="70"/>
      <c r="Z272" s="70"/>
      <c r="AA272" s="70"/>
      <c r="AB272" s="70"/>
      <c r="AC272" s="70"/>
      <c r="AD272" s="70"/>
      <c r="AE272" s="70"/>
      <c r="AF272" s="80"/>
      <c r="AG272" s="80"/>
      <c r="AH272" s="80"/>
      <c r="AI272" s="80"/>
      <c r="AJ272" s="80"/>
      <c r="AK272" s="80"/>
      <c r="AL272" s="80"/>
      <c r="AM272" s="80"/>
      <c r="AN272" s="80"/>
      <c r="AO272" s="80"/>
      <c r="AP272" s="80"/>
      <c r="AQ272" s="80"/>
      <c r="AR272" s="80"/>
      <c r="AS272" s="80"/>
      <c r="AT272" s="80"/>
      <c r="AU272" s="80"/>
      <c r="AV272" s="80"/>
      <c r="AW272" s="80"/>
    </row>
    <row r="273" spans="1:49" s="55" customFormat="1" ht="22.5" customHeight="1">
      <c r="A273" s="326"/>
      <c r="B273" s="327"/>
      <c r="C273" s="386"/>
      <c r="D273" s="386" t="s">
        <v>691</v>
      </c>
      <c r="E273" s="330"/>
      <c r="F273" s="331"/>
      <c r="G273" s="397">
        <v>667000</v>
      </c>
      <c r="H273" s="331"/>
      <c r="I273" s="332"/>
      <c r="J273" s="331"/>
      <c r="K273" s="332"/>
      <c r="L273" s="331"/>
      <c r="O273" s="80"/>
      <c r="P273" s="84"/>
      <c r="Q273" s="70"/>
      <c r="R273" s="70"/>
      <c r="S273" s="70"/>
      <c r="T273" s="70"/>
      <c r="U273" s="70"/>
      <c r="V273" s="70"/>
      <c r="W273" s="70"/>
      <c r="X273" s="70"/>
      <c r="Y273" s="70"/>
      <c r="Z273" s="70"/>
      <c r="AA273" s="70"/>
      <c r="AB273" s="70"/>
      <c r="AC273" s="70"/>
      <c r="AD273" s="70"/>
      <c r="AE273" s="70"/>
      <c r="AF273" s="80"/>
      <c r="AG273" s="80"/>
      <c r="AH273" s="80"/>
      <c r="AI273" s="80"/>
      <c r="AJ273" s="80"/>
      <c r="AK273" s="80"/>
      <c r="AL273" s="80"/>
      <c r="AM273" s="80"/>
      <c r="AN273" s="80"/>
      <c r="AO273" s="80"/>
      <c r="AP273" s="80"/>
      <c r="AQ273" s="80"/>
      <c r="AR273" s="80"/>
      <c r="AS273" s="80"/>
      <c r="AT273" s="80"/>
      <c r="AU273" s="80"/>
      <c r="AV273" s="80"/>
      <c r="AW273" s="80"/>
    </row>
    <row r="274" spans="1:49" s="55" customFormat="1" ht="22.5" customHeight="1">
      <c r="A274" s="326"/>
      <c r="B274" s="327" t="s">
        <v>667</v>
      </c>
      <c r="C274" s="386" t="s">
        <v>672</v>
      </c>
      <c r="D274" s="386" t="s">
        <v>692</v>
      </c>
      <c r="E274" s="330"/>
      <c r="F274" s="331"/>
      <c r="G274" s="397">
        <v>2795000</v>
      </c>
      <c r="H274" s="331"/>
      <c r="I274" s="332"/>
      <c r="J274" s="331"/>
      <c r="K274" s="332"/>
      <c r="L274" s="331"/>
      <c r="O274" s="80"/>
      <c r="P274" s="84"/>
      <c r="Q274" s="70"/>
      <c r="R274" s="70"/>
      <c r="S274" s="70"/>
      <c r="T274" s="70"/>
      <c r="U274" s="70"/>
      <c r="V274" s="70"/>
      <c r="W274" s="70"/>
      <c r="X274" s="70"/>
      <c r="Y274" s="70"/>
      <c r="Z274" s="70"/>
      <c r="AA274" s="70"/>
      <c r="AB274" s="70"/>
      <c r="AC274" s="70"/>
      <c r="AD274" s="70"/>
      <c r="AE274" s="70"/>
      <c r="AF274" s="80"/>
      <c r="AG274" s="80"/>
      <c r="AH274" s="80"/>
      <c r="AI274" s="80"/>
      <c r="AJ274" s="80"/>
      <c r="AK274" s="80"/>
      <c r="AL274" s="80"/>
      <c r="AM274" s="80"/>
      <c r="AN274" s="80"/>
      <c r="AO274" s="80"/>
      <c r="AP274" s="80"/>
      <c r="AQ274" s="80"/>
      <c r="AR274" s="80"/>
      <c r="AS274" s="80"/>
      <c r="AT274" s="80"/>
      <c r="AU274" s="80"/>
      <c r="AV274" s="80"/>
      <c r="AW274" s="80"/>
    </row>
    <row r="275" spans="1:49" s="55" customFormat="1" ht="22.5" customHeight="1">
      <c r="A275" s="326"/>
      <c r="B275" s="327"/>
      <c r="C275" s="386"/>
      <c r="D275" s="386" t="s">
        <v>691</v>
      </c>
      <c r="E275" s="330"/>
      <c r="F275" s="331"/>
      <c r="G275" s="397">
        <v>894000</v>
      </c>
      <c r="H275" s="331"/>
      <c r="I275" s="332"/>
      <c r="J275" s="331"/>
      <c r="K275" s="332"/>
      <c r="L275" s="331"/>
      <c r="O275" s="80"/>
      <c r="P275" s="84"/>
      <c r="Q275" s="70"/>
      <c r="R275" s="70"/>
      <c r="S275" s="70"/>
      <c r="T275" s="70"/>
      <c r="U275" s="70"/>
      <c r="V275" s="70"/>
      <c r="W275" s="70"/>
      <c r="X275" s="70"/>
      <c r="Y275" s="70"/>
      <c r="Z275" s="70"/>
      <c r="AA275" s="70"/>
      <c r="AB275" s="70"/>
      <c r="AC275" s="70"/>
      <c r="AD275" s="70"/>
      <c r="AE275" s="70"/>
      <c r="AF275" s="80"/>
      <c r="AG275" s="80"/>
      <c r="AH275" s="80"/>
      <c r="AI275" s="80"/>
      <c r="AJ275" s="80"/>
      <c r="AK275" s="80"/>
      <c r="AL275" s="80"/>
      <c r="AM275" s="80"/>
      <c r="AN275" s="80"/>
      <c r="AO275" s="80"/>
      <c r="AP275" s="80"/>
      <c r="AQ275" s="80"/>
      <c r="AR275" s="80"/>
      <c r="AS275" s="80"/>
      <c r="AT275" s="80"/>
      <c r="AU275" s="80"/>
      <c r="AV275" s="80"/>
      <c r="AW275" s="80"/>
    </row>
    <row r="276" spans="1:49" s="55" customFormat="1" ht="22.5" customHeight="1">
      <c r="A276" s="326"/>
      <c r="B276" s="327" t="s">
        <v>669</v>
      </c>
      <c r="C276" s="386" t="s">
        <v>672</v>
      </c>
      <c r="D276" s="386" t="s">
        <v>692</v>
      </c>
      <c r="E276" s="330"/>
      <c r="F276" s="331"/>
      <c r="G276" s="397">
        <v>3050000</v>
      </c>
      <c r="H276" s="331"/>
      <c r="I276" s="332"/>
      <c r="J276" s="331"/>
      <c r="K276" s="332"/>
      <c r="L276" s="331"/>
      <c r="O276" s="80"/>
      <c r="P276" s="84"/>
      <c r="Q276" s="70"/>
      <c r="R276" s="70"/>
      <c r="S276" s="70"/>
      <c r="T276" s="70"/>
      <c r="U276" s="70"/>
      <c r="V276" s="70"/>
      <c r="W276" s="70"/>
      <c r="X276" s="70"/>
      <c r="Y276" s="70"/>
      <c r="Z276" s="70"/>
      <c r="AA276" s="70"/>
      <c r="AB276" s="70"/>
      <c r="AC276" s="70"/>
      <c r="AD276" s="70"/>
      <c r="AE276" s="70"/>
      <c r="AF276" s="80"/>
      <c r="AG276" s="80"/>
      <c r="AH276" s="80"/>
      <c r="AI276" s="80"/>
      <c r="AJ276" s="80"/>
      <c r="AK276" s="80"/>
      <c r="AL276" s="80"/>
      <c r="AM276" s="80"/>
      <c r="AN276" s="80"/>
      <c r="AO276" s="80"/>
      <c r="AP276" s="80"/>
      <c r="AQ276" s="80"/>
      <c r="AR276" s="80"/>
      <c r="AS276" s="80"/>
      <c r="AT276" s="80"/>
      <c r="AU276" s="80"/>
      <c r="AV276" s="80"/>
      <c r="AW276" s="80"/>
    </row>
    <row r="277" spans="1:49" s="55" customFormat="1" ht="22.5" customHeight="1">
      <c r="A277" s="326"/>
      <c r="B277" s="327"/>
      <c r="C277" s="329"/>
      <c r="D277" s="386" t="s">
        <v>691</v>
      </c>
      <c r="E277" s="330"/>
      <c r="F277" s="331"/>
      <c r="G277" s="397">
        <v>916000</v>
      </c>
      <c r="H277" s="331"/>
      <c r="I277" s="332"/>
      <c r="J277" s="331"/>
      <c r="K277" s="332"/>
      <c r="L277" s="331"/>
      <c r="O277" s="80"/>
      <c r="P277" s="84"/>
      <c r="Q277" s="70"/>
      <c r="R277" s="70"/>
      <c r="S277" s="70"/>
      <c r="T277" s="70"/>
      <c r="U277" s="70"/>
      <c r="V277" s="70"/>
      <c r="W277" s="70"/>
      <c r="X277" s="70"/>
      <c r="Y277" s="70"/>
      <c r="Z277" s="70"/>
      <c r="AA277" s="70"/>
      <c r="AB277" s="70"/>
      <c r="AC277" s="70"/>
      <c r="AD277" s="70"/>
      <c r="AE277" s="70"/>
      <c r="AF277" s="80"/>
      <c r="AG277" s="80"/>
      <c r="AH277" s="80"/>
      <c r="AI277" s="80"/>
      <c r="AJ277" s="80"/>
      <c r="AK277" s="80"/>
      <c r="AL277" s="80"/>
      <c r="AM277" s="80"/>
      <c r="AN277" s="80"/>
      <c r="AO277" s="80"/>
      <c r="AP277" s="80"/>
      <c r="AQ277" s="80"/>
      <c r="AR277" s="80"/>
      <c r="AS277" s="80"/>
      <c r="AT277" s="80"/>
      <c r="AU277" s="80"/>
      <c r="AV277" s="80"/>
      <c r="AW277" s="80"/>
    </row>
    <row r="278" spans="1:49" s="382" customFormat="1" ht="28.5" customHeight="1">
      <c r="A278" s="377"/>
      <c r="B278" s="378" t="s">
        <v>686</v>
      </c>
      <c r="C278" s="329"/>
      <c r="D278" s="386"/>
      <c r="E278" s="379"/>
      <c r="F278" s="380"/>
      <c r="G278" s="398"/>
      <c r="H278" s="380"/>
      <c r="I278" s="381"/>
      <c r="J278" s="380"/>
      <c r="K278" s="381"/>
      <c r="L278" s="380"/>
      <c r="O278" s="383"/>
      <c r="P278" s="384"/>
      <c r="Q278" s="385"/>
      <c r="R278" s="385"/>
      <c r="S278" s="385"/>
      <c r="T278" s="385"/>
      <c r="U278" s="385"/>
      <c r="V278" s="385"/>
      <c r="W278" s="385"/>
      <c r="X278" s="385"/>
      <c r="Y278" s="385"/>
      <c r="Z278" s="385"/>
      <c r="AA278" s="385"/>
      <c r="AB278" s="385"/>
      <c r="AC278" s="385"/>
      <c r="AD278" s="385"/>
      <c r="AE278" s="385"/>
      <c r="AF278" s="383"/>
      <c r="AG278" s="383"/>
      <c r="AH278" s="383"/>
      <c r="AI278" s="383"/>
      <c r="AJ278" s="383"/>
      <c r="AK278" s="383"/>
      <c r="AL278" s="383"/>
      <c r="AM278" s="383"/>
      <c r="AN278" s="383"/>
      <c r="AO278" s="383"/>
      <c r="AP278" s="383"/>
      <c r="AQ278" s="383"/>
      <c r="AR278" s="383"/>
      <c r="AS278" s="383"/>
      <c r="AT278" s="383"/>
      <c r="AU278" s="383"/>
      <c r="AV278" s="383"/>
      <c r="AW278" s="383"/>
    </row>
    <row r="279" spans="1:49" s="55" customFormat="1" ht="22.5" customHeight="1">
      <c r="A279" s="326"/>
      <c r="B279" s="327" t="s">
        <v>671</v>
      </c>
      <c r="C279" s="386" t="s">
        <v>677</v>
      </c>
      <c r="D279" s="386" t="s">
        <v>692</v>
      </c>
      <c r="E279" s="330"/>
      <c r="F279" s="331"/>
      <c r="G279" s="397">
        <v>1119000</v>
      </c>
      <c r="H279" s="331"/>
      <c r="I279" s="332"/>
      <c r="J279" s="331"/>
      <c r="K279" s="332"/>
      <c r="L279" s="331"/>
      <c r="O279" s="80"/>
      <c r="P279" s="84"/>
      <c r="Q279" s="70"/>
      <c r="R279" s="70"/>
      <c r="S279" s="70"/>
      <c r="T279" s="70"/>
      <c r="U279" s="70"/>
      <c r="V279" s="70"/>
      <c r="W279" s="70"/>
      <c r="X279" s="70"/>
      <c r="Y279" s="70"/>
      <c r="Z279" s="70"/>
      <c r="AA279" s="70"/>
      <c r="AB279" s="70"/>
      <c r="AC279" s="70"/>
      <c r="AD279" s="70"/>
      <c r="AE279" s="70"/>
      <c r="AF279" s="80"/>
      <c r="AG279" s="80"/>
      <c r="AH279" s="80"/>
      <c r="AI279" s="80"/>
      <c r="AJ279" s="80"/>
      <c r="AK279" s="80"/>
      <c r="AL279" s="80"/>
      <c r="AM279" s="80"/>
      <c r="AN279" s="80"/>
      <c r="AO279" s="80"/>
      <c r="AP279" s="80"/>
      <c r="AQ279" s="80"/>
      <c r="AR279" s="80"/>
      <c r="AS279" s="80"/>
      <c r="AT279" s="80"/>
      <c r="AU279" s="80"/>
      <c r="AV279" s="80"/>
      <c r="AW279" s="80"/>
    </row>
    <row r="280" spans="1:49" s="55" customFormat="1" ht="22.5" customHeight="1">
      <c r="A280" s="326"/>
      <c r="B280" s="327"/>
      <c r="C280" s="329"/>
      <c r="D280" s="386" t="s">
        <v>691</v>
      </c>
      <c r="E280" s="330"/>
      <c r="F280" s="331"/>
      <c r="G280" s="397">
        <v>318000</v>
      </c>
      <c r="H280" s="331"/>
      <c r="I280" s="332"/>
      <c r="J280" s="331"/>
      <c r="K280" s="332"/>
      <c r="L280" s="331"/>
      <c r="O280" s="80"/>
      <c r="P280" s="84"/>
      <c r="Q280" s="70"/>
      <c r="R280" s="70"/>
      <c r="S280" s="70"/>
      <c r="T280" s="70"/>
      <c r="U280" s="70"/>
      <c r="V280" s="70"/>
      <c r="W280" s="70"/>
      <c r="X280" s="70"/>
      <c r="Y280" s="70"/>
      <c r="Z280" s="70"/>
      <c r="AA280" s="70"/>
      <c r="AB280" s="70"/>
      <c r="AC280" s="70"/>
      <c r="AD280" s="70"/>
      <c r="AE280" s="70"/>
      <c r="AF280" s="80"/>
      <c r="AG280" s="80"/>
      <c r="AH280" s="80"/>
      <c r="AI280" s="80"/>
      <c r="AJ280" s="80"/>
      <c r="AK280" s="80"/>
      <c r="AL280" s="80"/>
      <c r="AM280" s="80"/>
      <c r="AN280" s="80"/>
      <c r="AO280" s="80"/>
      <c r="AP280" s="80"/>
      <c r="AQ280" s="80"/>
      <c r="AR280" s="80"/>
      <c r="AS280" s="80"/>
      <c r="AT280" s="80"/>
      <c r="AU280" s="80"/>
      <c r="AV280" s="80"/>
      <c r="AW280" s="80"/>
    </row>
    <row r="281" spans="1:49" s="55" customFormat="1" ht="22.5" customHeight="1">
      <c r="A281" s="326"/>
      <c r="B281" s="327" t="s">
        <v>676</v>
      </c>
      <c r="C281" s="386" t="s">
        <v>678</v>
      </c>
      <c r="D281" s="386" t="s">
        <v>692</v>
      </c>
      <c r="E281" s="330"/>
      <c r="F281" s="331"/>
      <c r="G281" s="397">
        <v>3000000</v>
      </c>
      <c r="H281" s="331"/>
      <c r="I281" s="332"/>
      <c r="J281" s="331"/>
      <c r="K281" s="332"/>
      <c r="L281" s="331"/>
      <c r="O281" s="80"/>
      <c r="P281" s="84"/>
      <c r="Q281" s="70"/>
      <c r="R281" s="70"/>
      <c r="S281" s="70"/>
      <c r="T281" s="70"/>
      <c r="U281" s="70"/>
      <c r="V281" s="70"/>
      <c r="W281" s="70"/>
      <c r="X281" s="70"/>
      <c r="Y281" s="70"/>
      <c r="Z281" s="70"/>
      <c r="AA281" s="70"/>
      <c r="AB281" s="70"/>
      <c r="AC281" s="70"/>
      <c r="AD281" s="70"/>
      <c r="AE281" s="70"/>
      <c r="AF281" s="80"/>
      <c r="AG281" s="80"/>
      <c r="AH281" s="80"/>
      <c r="AI281" s="80"/>
      <c r="AJ281" s="80"/>
      <c r="AK281" s="80"/>
      <c r="AL281" s="80"/>
      <c r="AM281" s="80"/>
      <c r="AN281" s="80"/>
      <c r="AO281" s="80"/>
      <c r="AP281" s="80"/>
      <c r="AQ281" s="80"/>
      <c r="AR281" s="80"/>
      <c r="AS281" s="80"/>
      <c r="AT281" s="80"/>
      <c r="AU281" s="80"/>
      <c r="AV281" s="80"/>
      <c r="AW281" s="80"/>
    </row>
    <row r="282" spans="1:49" s="55" customFormat="1" ht="22.5" customHeight="1">
      <c r="A282" s="326"/>
      <c r="B282" s="327"/>
      <c r="C282" s="329"/>
      <c r="D282" s="386" t="s">
        <v>691</v>
      </c>
      <c r="E282" s="330"/>
      <c r="F282" s="331"/>
      <c r="G282" s="397">
        <v>875000</v>
      </c>
      <c r="H282" s="331"/>
      <c r="I282" s="332"/>
      <c r="J282" s="331"/>
      <c r="K282" s="332"/>
      <c r="L282" s="331"/>
      <c r="O282" s="80"/>
      <c r="P282" s="84"/>
      <c r="Q282" s="70"/>
      <c r="R282" s="70"/>
      <c r="S282" s="70"/>
      <c r="T282" s="70"/>
      <c r="U282" s="70"/>
      <c r="V282" s="70"/>
      <c r="W282" s="70"/>
      <c r="X282" s="70"/>
      <c r="Y282" s="70"/>
      <c r="Z282" s="70"/>
      <c r="AA282" s="70"/>
      <c r="AB282" s="70"/>
      <c r="AC282" s="70"/>
      <c r="AD282" s="70"/>
      <c r="AE282" s="70"/>
      <c r="AF282" s="80"/>
      <c r="AG282" s="80"/>
      <c r="AH282" s="80"/>
      <c r="AI282" s="80"/>
      <c r="AJ282" s="80"/>
      <c r="AK282" s="80"/>
      <c r="AL282" s="80"/>
      <c r="AM282" s="80"/>
      <c r="AN282" s="80"/>
      <c r="AO282" s="80"/>
      <c r="AP282" s="80"/>
      <c r="AQ282" s="80"/>
      <c r="AR282" s="80"/>
      <c r="AS282" s="80"/>
      <c r="AT282" s="80"/>
      <c r="AU282" s="80"/>
      <c r="AV282" s="80"/>
      <c r="AW282" s="80"/>
    </row>
    <row r="283" spans="1:49" s="55" customFormat="1" ht="22.5" customHeight="1">
      <c r="A283" s="326"/>
      <c r="B283" s="327" t="s">
        <v>680</v>
      </c>
      <c r="C283" s="386" t="s">
        <v>679</v>
      </c>
      <c r="D283" s="386" t="s">
        <v>692</v>
      </c>
      <c r="E283" s="330"/>
      <c r="F283" s="331"/>
      <c r="G283" s="397">
        <v>3899000</v>
      </c>
      <c r="H283" s="331"/>
      <c r="I283" s="332"/>
      <c r="J283" s="331"/>
      <c r="K283" s="332"/>
      <c r="L283" s="331"/>
      <c r="O283" s="80"/>
      <c r="P283" s="84"/>
      <c r="Q283" s="70"/>
      <c r="R283" s="70"/>
      <c r="S283" s="70"/>
      <c r="T283" s="70"/>
      <c r="U283" s="70"/>
      <c r="V283" s="70"/>
      <c r="W283" s="70"/>
      <c r="X283" s="70"/>
      <c r="Y283" s="70"/>
      <c r="Z283" s="70"/>
      <c r="AA283" s="70"/>
      <c r="AB283" s="70"/>
      <c r="AC283" s="70"/>
      <c r="AD283" s="70"/>
      <c r="AE283" s="70"/>
      <c r="AF283" s="80"/>
      <c r="AG283" s="80"/>
      <c r="AH283" s="80"/>
      <c r="AI283" s="80"/>
      <c r="AJ283" s="80"/>
      <c r="AK283" s="80"/>
      <c r="AL283" s="80"/>
      <c r="AM283" s="80"/>
      <c r="AN283" s="80"/>
      <c r="AO283" s="80"/>
      <c r="AP283" s="80"/>
      <c r="AQ283" s="80"/>
      <c r="AR283" s="80"/>
      <c r="AS283" s="80"/>
      <c r="AT283" s="80"/>
      <c r="AU283" s="80"/>
      <c r="AV283" s="80"/>
      <c r="AW283" s="80"/>
    </row>
    <row r="284" spans="1:49" s="55" customFormat="1" ht="22.5" customHeight="1">
      <c r="A284" s="326"/>
      <c r="B284" s="327"/>
      <c r="C284" s="328"/>
      <c r="D284" s="386" t="s">
        <v>691</v>
      </c>
      <c r="E284" s="330"/>
      <c r="F284" s="331"/>
      <c r="G284" s="397">
        <v>1218000</v>
      </c>
      <c r="H284" s="331"/>
      <c r="I284" s="332"/>
      <c r="J284" s="331"/>
      <c r="K284" s="332"/>
      <c r="L284" s="331"/>
      <c r="O284" s="80"/>
      <c r="P284" s="84"/>
      <c r="Q284" s="70"/>
      <c r="R284" s="70"/>
      <c r="S284" s="70"/>
      <c r="T284" s="70"/>
      <c r="U284" s="70"/>
      <c r="V284" s="70"/>
      <c r="W284" s="70"/>
      <c r="X284" s="70"/>
      <c r="Y284" s="70"/>
      <c r="Z284" s="70"/>
      <c r="AA284" s="70"/>
      <c r="AB284" s="70"/>
      <c r="AC284" s="70"/>
      <c r="AD284" s="70"/>
      <c r="AE284" s="70"/>
      <c r="AF284" s="80"/>
      <c r="AG284" s="80"/>
      <c r="AH284" s="80"/>
      <c r="AI284" s="80"/>
      <c r="AJ284" s="80"/>
      <c r="AK284" s="80"/>
      <c r="AL284" s="80"/>
      <c r="AM284" s="80"/>
      <c r="AN284" s="80"/>
      <c r="AO284" s="80"/>
      <c r="AP284" s="80"/>
      <c r="AQ284" s="80"/>
      <c r="AR284" s="80"/>
      <c r="AS284" s="80"/>
      <c r="AT284" s="80"/>
      <c r="AU284" s="80"/>
      <c r="AV284" s="80"/>
      <c r="AW284" s="80"/>
    </row>
    <row r="285" spans="1:49" s="55" customFormat="1" ht="22.5" customHeight="1">
      <c r="A285" s="326"/>
      <c r="B285" s="327" t="s">
        <v>681</v>
      </c>
      <c r="C285" s="386" t="s">
        <v>682</v>
      </c>
      <c r="D285" s="386" t="s">
        <v>692</v>
      </c>
      <c r="E285" s="330"/>
      <c r="F285" s="331"/>
      <c r="G285" s="397">
        <v>1779000</v>
      </c>
      <c r="H285" s="331"/>
      <c r="I285" s="332"/>
      <c r="J285" s="331"/>
      <c r="K285" s="332"/>
      <c r="L285" s="331"/>
      <c r="O285" s="80"/>
      <c r="P285" s="84"/>
      <c r="Q285" s="70"/>
      <c r="R285" s="70"/>
      <c r="S285" s="70"/>
      <c r="T285" s="70"/>
      <c r="U285" s="70"/>
      <c r="V285" s="70"/>
      <c r="W285" s="70"/>
      <c r="X285" s="70"/>
      <c r="Y285" s="70"/>
      <c r="Z285" s="70"/>
      <c r="AA285" s="70"/>
      <c r="AB285" s="70"/>
      <c r="AC285" s="70"/>
      <c r="AD285" s="70"/>
      <c r="AE285" s="70"/>
      <c r="AF285" s="80"/>
      <c r="AG285" s="80"/>
      <c r="AH285" s="80"/>
      <c r="AI285" s="80"/>
      <c r="AJ285" s="80"/>
      <c r="AK285" s="80"/>
      <c r="AL285" s="80"/>
      <c r="AM285" s="80"/>
      <c r="AN285" s="80"/>
      <c r="AO285" s="80"/>
      <c r="AP285" s="80"/>
      <c r="AQ285" s="80"/>
      <c r="AR285" s="80"/>
      <c r="AS285" s="80"/>
      <c r="AT285" s="80"/>
      <c r="AU285" s="80"/>
      <c r="AV285" s="80"/>
      <c r="AW285" s="80"/>
    </row>
    <row r="286" spans="1:49" s="55" customFormat="1" ht="22.5" customHeight="1">
      <c r="A286" s="143"/>
      <c r="B286" s="327"/>
      <c r="C286" s="328"/>
      <c r="D286" s="386" t="s">
        <v>691</v>
      </c>
      <c r="E286" s="103"/>
      <c r="F286" s="152"/>
      <c r="G286" s="397">
        <v>500000</v>
      </c>
      <c r="H286" s="185"/>
      <c r="I286" s="276"/>
      <c r="J286" s="185"/>
      <c r="K286" s="276"/>
      <c r="L286" s="152"/>
      <c r="O286" s="80"/>
      <c r="P286" s="84"/>
      <c r="Q286" s="70"/>
      <c r="R286" s="70"/>
      <c r="S286" s="70"/>
      <c r="T286" s="70"/>
      <c r="U286" s="70"/>
      <c r="V286" s="70"/>
      <c r="W286" s="84"/>
      <c r="X286" s="84"/>
      <c r="Y286" s="84"/>
      <c r="Z286" s="84"/>
      <c r="AA286" s="84"/>
      <c r="AB286" s="84"/>
      <c r="AC286" s="84"/>
      <c r="AD286" s="84"/>
      <c r="AE286" s="84"/>
      <c r="AF286" s="80"/>
      <c r="AG286" s="80"/>
      <c r="AH286" s="80"/>
      <c r="AI286" s="80"/>
      <c r="AJ286" s="80"/>
      <c r="AK286" s="80"/>
      <c r="AL286" s="80"/>
      <c r="AM286" s="80"/>
      <c r="AN286" s="80"/>
      <c r="AO286" s="80"/>
      <c r="AP286" s="80"/>
      <c r="AQ286" s="80"/>
      <c r="AR286" s="80"/>
      <c r="AS286" s="80"/>
      <c r="AT286" s="80"/>
      <c r="AU286" s="80"/>
      <c r="AV286" s="80"/>
      <c r="AW286" s="80"/>
    </row>
    <row r="287" spans="1:49" s="55" customFormat="1" ht="22.5" customHeight="1">
      <c r="A287" s="143"/>
      <c r="B287" s="327" t="s">
        <v>683</v>
      </c>
      <c r="C287" s="386" t="s">
        <v>684</v>
      </c>
      <c r="D287" s="386" t="s">
        <v>692</v>
      </c>
      <c r="E287" s="103"/>
      <c r="F287" s="152"/>
      <c r="G287" s="397">
        <v>3183000</v>
      </c>
      <c r="H287" s="185"/>
      <c r="I287" s="276"/>
      <c r="J287" s="185"/>
      <c r="K287" s="276"/>
      <c r="L287" s="152"/>
      <c r="O287" s="80"/>
      <c r="P287" s="84"/>
      <c r="Q287" s="70"/>
      <c r="R287" s="70"/>
      <c r="S287" s="70"/>
      <c r="T287" s="70"/>
      <c r="U287" s="70"/>
      <c r="V287" s="70"/>
      <c r="W287" s="84"/>
      <c r="X287" s="84"/>
      <c r="Y287" s="84"/>
      <c r="Z287" s="84"/>
      <c r="AA287" s="84"/>
      <c r="AB287" s="84"/>
      <c r="AC287" s="84"/>
      <c r="AD287" s="84"/>
      <c r="AE287" s="84"/>
      <c r="AF287" s="80"/>
      <c r="AG287" s="80"/>
      <c r="AH287" s="80"/>
      <c r="AI287" s="80"/>
      <c r="AJ287" s="80"/>
      <c r="AK287" s="80"/>
      <c r="AL287" s="80"/>
      <c r="AM287" s="80"/>
      <c r="AN287" s="80"/>
      <c r="AO287" s="80"/>
      <c r="AP287" s="80"/>
      <c r="AQ287" s="80"/>
      <c r="AR287" s="80"/>
      <c r="AS287" s="80"/>
      <c r="AT287" s="80"/>
      <c r="AU287" s="80"/>
      <c r="AV287" s="80"/>
      <c r="AW287" s="80"/>
    </row>
    <row r="288" spans="1:49" s="55" customFormat="1" ht="22.5" customHeight="1">
      <c r="A288" s="143"/>
      <c r="B288" s="327"/>
      <c r="C288" s="328"/>
      <c r="D288" s="386" t="s">
        <v>691</v>
      </c>
      <c r="E288" s="103"/>
      <c r="F288" s="152"/>
      <c r="G288" s="397">
        <v>920000</v>
      </c>
      <c r="H288" s="185"/>
      <c r="I288" s="276"/>
      <c r="J288" s="185"/>
      <c r="K288" s="276"/>
      <c r="L288" s="152"/>
      <c r="O288" s="80"/>
      <c r="P288" s="84"/>
      <c r="Q288" s="70"/>
      <c r="R288" s="70"/>
      <c r="S288" s="70"/>
      <c r="T288" s="70"/>
      <c r="U288" s="70"/>
      <c r="V288" s="70"/>
      <c r="W288" s="84"/>
      <c r="X288" s="84"/>
      <c r="Y288" s="84"/>
      <c r="Z288" s="84"/>
      <c r="AA288" s="84"/>
      <c r="AB288" s="84"/>
      <c r="AC288" s="84"/>
      <c r="AD288" s="84"/>
      <c r="AE288" s="84"/>
      <c r="AF288" s="80"/>
      <c r="AG288" s="80"/>
      <c r="AH288" s="80"/>
      <c r="AI288" s="80"/>
      <c r="AJ288" s="80"/>
      <c r="AK288" s="80"/>
      <c r="AL288" s="80"/>
      <c r="AM288" s="80"/>
      <c r="AN288" s="80"/>
      <c r="AO288" s="80"/>
      <c r="AP288" s="80"/>
      <c r="AQ288" s="80"/>
      <c r="AR288" s="80"/>
      <c r="AS288" s="80"/>
      <c r="AT288" s="80"/>
      <c r="AU288" s="80"/>
      <c r="AV288" s="80"/>
      <c r="AW288" s="80"/>
    </row>
    <row r="289" spans="1:49" s="382" customFormat="1" ht="34.5" customHeight="1">
      <c r="A289" s="377"/>
      <c r="B289" s="378" t="s">
        <v>685</v>
      </c>
      <c r="C289" s="329"/>
      <c r="D289" s="386"/>
      <c r="E289" s="379"/>
      <c r="F289" s="380"/>
      <c r="G289" s="398"/>
      <c r="H289" s="380"/>
      <c r="I289" s="381"/>
      <c r="J289" s="380"/>
      <c r="K289" s="381"/>
      <c r="L289" s="380"/>
      <c r="O289" s="383"/>
      <c r="P289" s="384"/>
      <c r="Q289" s="385"/>
      <c r="R289" s="385"/>
      <c r="S289" s="385"/>
      <c r="T289" s="385"/>
      <c r="U289" s="385"/>
      <c r="V289" s="385"/>
      <c r="W289" s="385"/>
      <c r="X289" s="385"/>
      <c r="Y289" s="385"/>
      <c r="Z289" s="385"/>
      <c r="AA289" s="385"/>
      <c r="AB289" s="385"/>
      <c r="AC289" s="385"/>
      <c r="AD289" s="385"/>
      <c r="AE289" s="385"/>
      <c r="AF289" s="383"/>
      <c r="AG289" s="383"/>
      <c r="AH289" s="383"/>
      <c r="AI289" s="383"/>
      <c r="AJ289" s="383"/>
      <c r="AK289" s="383"/>
      <c r="AL289" s="383"/>
      <c r="AM289" s="383"/>
      <c r="AN289" s="383"/>
      <c r="AO289" s="383"/>
      <c r="AP289" s="383"/>
      <c r="AQ289" s="383"/>
      <c r="AR289" s="383"/>
      <c r="AS289" s="383"/>
      <c r="AT289" s="383"/>
      <c r="AU289" s="383"/>
      <c r="AV289" s="383"/>
      <c r="AW289" s="383"/>
    </row>
    <row r="290" spans="1:49" s="55" customFormat="1" ht="22.5" customHeight="1">
      <c r="A290" s="143"/>
      <c r="B290" s="144" t="s">
        <v>687</v>
      </c>
      <c r="C290" s="386" t="s">
        <v>688</v>
      </c>
      <c r="D290" s="386" t="s">
        <v>692</v>
      </c>
      <c r="E290" s="103"/>
      <c r="F290" s="152"/>
      <c r="G290" s="397">
        <v>2298000</v>
      </c>
      <c r="H290" s="185"/>
      <c r="I290" s="276"/>
      <c r="J290" s="185"/>
      <c r="K290" s="276"/>
      <c r="L290" s="152"/>
      <c r="O290" s="80"/>
      <c r="P290" s="84"/>
      <c r="Q290" s="70"/>
      <c r="R290" s="70"/>
      <c r="S290" s="70"/>
      <c r="T290" s="70"/>
      <c r="U290" s="70"/>
      <c r="V290" s="70"/>
      <c r="W290" s="84"/>
      <c r="X290" s="84"/>
      <c r="Y290" s="84"/>
      <c r="Z290" s="84"/>
      <c r="AA290" s="84"/>
      <c r="AB290" s="84"/>
      <c r="AC290" s="84"/>
      <c r="AD290" s="84"/>
      <c r="AE290" s="84"/>
      <c r="AF290" s="80"/>
      <c r="AG290" s="80"/>
      <c r="AH290" s="80"/>
      <c r="AI290" s="80"/>
      <c r="AJ290" s="80"/>
      <c r="AK290" s="80"/>
      <c r="AL290" s="80"/>
      <c r="AM290" s="80"/>
      <c r="AN290" s="80"/>
      <c r="AO290" s="80"/>
      <c r="AP290" s="80"/>
      <c r="AQ290" s="80"/>
      <c r="AR290" s="80"/>
      <c r="AS290" s="80"/>
      <c r="AT290" s="80"/>
      <c r="AU290" s="80"/>
      <c r="AV290" s="80"/>
      <c r="AW290" s="80"/>
    </row>
    <row r="291" spans="1:49" s="55" customFormat="1" ht="22.5" customHeight="1">
      <c r="A291" s="143"/>
      <c r="B291" s="144"/>
      <c r="C291" s="328"/>
      <c r="D291" s="386" t="s">
        <v>691</v>
      </c>
      <c r="E291" s="103"/>
      <c r="F291" s="152"/>
      <c r="G291" s="397">
        <v>655000</v>
      </c>
      <c r="H291" s="185"/>
      <c r="I291" s="276"/>
      <c r="J291" s="185"/>
      <c r="K291" s="276"/>
      <c r="L291" s="152"/>
      <c r="O291" s="80"/>
      <c r="P291" s="84"/>
      <c r="Q291" s="70"/>
      <c r="R291" s="70"/>
      <c r="S291" s="70"/>
      <c r="T291" s="70"/>
      <c r="U291" s="70"/>
      <c r="V291" s="70"/>
      <c r="W291" s="84"/>
      <c r="X291" s="84"/>
      <c r="Y291" s="84"/>
      <c r="Z291" s="84"/>
      <c r="AA291" s="84"/>
      <c r="AB291" s="84"/>
      <c r="AC291" s="84"/>
      <c r="AD291" s="84"/>
      <c r="AE291" s="84"/>
      <c r="AF291" s="80"/>
      <c r="AG291" s="80"/>
      <c r="AH291" s="80"/>
      <c r="AI291" s="80"/>
      <c r="AJ291" s="80"/>
      <c r="AK291" s="80"/>
      <c r="AL291" s="80"/>
      <c r="AM291" s="80"/>
      <c r="AN291" s="80"/>
      <c r="AO291" s="80"/>
      <c r="AP291" s="80"/>
      <c r="AQ291" s="80"/>
      <c r="AR291" s="80"/>
      <c r="AS291" s="80"/>
      <c r="AT291" s="80"/>
      <c r="AU291" s="80"/>
      <c r="AV291" s="80"/>
      <c r="AW291" s="80"/>
    </row>
    <row r="292" spans="1:49" s="55" customFormat="1" ht="22.5" customHeight="1">
      <c r="A292" s="143"/>
      <c r="B292" s="144" t="s">
        <v>693</v>
      </c>
      <c r="C292" s="386" t="s">
        <v>689</v>
      </c>
      <c r="D292" s="386" t="s">
        <v>692</v>
      </c>
      <c r="E292" s="103"/>
      <c r="F292" s="152"/>
      <c r="G292" s="397">
        <v>4657000</v>
      </c>
      <c r="H292" s="185"/>
      <c r="I292" s="276"/>
      <c r="J292" s="185"/>
      <c r="K292" s="276"/>
      <c r="L292" s="152"/>
      <c r="O292" s="80"/>
      <c r="P292" s="84"/>
      <c r="Q292" s="70"/>
      <c r="R292" s="70"/>
      <c r="S292" s="70"/>
      <c r="T292" s="70"/>
      <c r="U292" s="70"/>
      <c r="V292" s="70"/>
      <c r="W292" s="84"/>
      <c r="X292" s="84"/>
      <c r="Y292" s="84"/>
      <c r="Z292" s="84"/>
      <c r="AA292" s="84"/>
      <c r="AB292" s="84"/>
      <c r="AC292" s="84"/>
      <c r="AD292" s="84"/>
      <c r="AE292" s="84"/>
      <c r="AF292" s="80"/>
      <c r="AG292" s="80"/>
      <c r="AH292" s="80"/>
      <c r="AI292" s="80"/>
      <c r="AJ292" s="80"/>
      <c r="AK292" s="80"/>
      <c r="AL292" s="80"/>
      <c r="AM292" s="80"/>
      <c r="AN292" s="80"/>
      <c r="AO292" s="80"/>
      <c r="AP292" s="80"/>
      <c r="AQ292" s="80"/>
      <c r="AR292" s="80"/>
      <c r="AS292" s="80"/>
      <c r="AT292" s="80"/>
      <c r="AU292" s="80"/>
      <c r="AV292" s="80"/>
      <c r="AW292" s="80"/>
    </row>
    <row r="293" spans="1:49" s="55" customFormat="1" ht="22.5" customHeight="1">
      <c r="A293" s="143"/>
      <c r="B293" s="144"/>
      <c r="C293" s="328"/>
      <c r="D293" s="386" t="s">
        <v>691</v>
      </c>
      <c r="E293" s="103"/>
      <c r="F293" s="152"/>
      <c r="G293" s="397">
        <v>1467000</v>
      </c>
      <c r="H293" s="185"/>
      <c r="I293" s="276"/>
      <c r="J293" s="185"/>
      <c r="K293" s="276"/>
      <c r="L293" s="152"/>
      <c r="O293" s="80"/>
      <c r="P293" s="84"/>
      <c r="Q293" s="70"/>
      <c r="R293" s="70"/>
      <c r="S293" s="70"/>
      <c r="T293" s="70"/>
      <c r="U293" s="70"/>
      <c r="V293" s="70"/>
      <c r="W293" s="84"/>
      <c r="X293" s="84"/>
      <c r="Y293" s="84"/>
      <c r="Z293" s="84"/>
      <c r="AA293" s="84"/>
      <c r="AB293" s="84"/>
      <c r="AC293" s="84"/>
      <c r="AD293" s="84"/>
      <c r="AE293" s="84"/>
      <c r="AF293" s="80"/>
      <c r="AG293" s="80"/>
      <c r="AH293" s="80"/>
      <c r="AI293" s="80"/>
      <c r="AJ293" s="80"/>
      <c r="AK293" s="80"/>
      <c r="AL293" s="80"/>
      <c r="AM293" s="80"/>
      <c r="AN293" s="80"/>
      <c r="AO293" s="80"/>
      <c r="AP293" s="80"/>
      <c r="AQ293" s="80"/>
      <c r="AR293" s="80"/>
      <c r="AS293" s="80"/>
      <c r="AT293" s="80"/>
      <c r="AU293" s="80"/>
      <c r="AV293" s="80"/>
      <c r="AW293" s="80"/>
    </row>
    <row r="294" spans="1:49" s="55" customFormat="1" ht="22.5" customHeight="1">
      <c r="A294" s="143"/>
      <c r="B294" s="144"/>
      <c r="C294" s="275"/>
      <c r="D294" s="386" t="s">
        <v>690</v>
      </c>
      <c r="E294" s="103"/>
      <c r="F294" s="152"/>
      <c r="G294" s="397">
        <v>327000</v>
      </c>
      <c r="H294" s="185"/>
      <c r="I294" s="276"/>
      <c r="J294" s="185"/>
      <c r="K294" s="276"/>
      <c r="L294" s="152"/>
      <c r="O294" s="80"/>
      <c r="P294" s="84"/>
      <c r="Q294" s="70"/>
      <c r="R294" s="70"/>
      <c r="S294" s="70"/>
      <c r="T294" s="70"/>
      <c r="U294" s="70"/>
      <c r="V294" s="70"/>
      <c r="W294" s="84"/>
      <c r="X294" s="84"/>
      <c r="Y294" s="84"/>
      <c r="Z294" s="84"/>
      <c r="AA294" s="84"/>
      <c r="AB294" s="84"/>
      <c r="AC294" s="84"/>
      <c r="AD294" s="84"/>
      <c r="AE294" s="84"/>
      <c r="AF294" s="80"/>
      <c r="AG294" s="80"/>
      <c r="AH294" s="80"/>
      <c r="AI294" s="80"/>
      <c r="AJ294" s="80"/>
      <c r="AK294" s="80"/>
      <c r="AL294" s="80"/>
      <c r="AM294" s="80"/>
      <c r="AN294" s="80"/>
      <c r="AO294" s="80"/>
      <c r="AP294" s="80"/>
      <c r="AQ294" s="80"/>
      <c r="AR294" s="80"/>
      <c r="AS294" s="80"/>
      <c r="AT294" s="80"/>
      <c r="AU294" s="80"/>
      <c r="AV294" s="80"/>
      <c r="AW294" s="80"/>
    </row>
    <row r="295" spans="1:49" s="55" customFormat="1" ht="22.5" customHeight="1">
      <c r="A295" s="143"/>
      <c r="B295" s="144" t="s">
        <v>695</v>
      </c>
      <c r="C295" s="386" t="s">
        <v>694</v>
      </c>
      <c r="D295" s="386" t="s">
        <v>691</v>
      </c>
      <c r="E295" s="103"/>
      <c r="F295" s="152"/>
      <c r="G295" s="397">
        <v>1907000</v>
      </c>
      <c r="H295" s="185"/>
      <c r="I295" s="276"/>
      <c r="J295" s="185"/>
      <c r="K295" s="276"/>
      <c r="L295" s="152"/>
      <c r="O295" s="80"/>
      <c r="P295" s="84"/>
      <c r="Q295" s="70"/>
      <c r="R295" s="70"/>
      <c r="S295" s="70"/>
      <c r="T295" s="70"/>
      <c r="U295" s="70"/>
      <c r="V295" s="70"/>
      <c r="W295" s="84"/>
      <c r="X295" s="84"/>
      <c r="Y295" s="84"/>
      <c r="Z295" s="84"/>
      <c r="AA295" s="84"/>
      <c r="AB295" s="84"/>
      <c r="AC295" s="84"/>
      <c r="AD295" s="84"/>
      <c r="AE295" s="84"/>
      <c r="AF295" s="80"/>
      <c r="AG295" s="80"/>
      <c r="AH295" s="80"/>
      <c r="AI295" s="80"/>
      <c r="AJ295" s="80"/>
      <c r="AK295" s="80"/>
      <c r="AL295" s="80"/>
      <c r="AM295" s="80"/>
      <c r="AN295" s="80"/>
      <c r="AO295" s="80"/>
      <c r="AP295" s="80"/>
      <c r="AQ295" s="80"/>
      <c r="AR295" s="80"/>
      <c r="AS295" s="80"/>
      <c r="AT295" s="80"/>
      <c r="AU295" s="80"/>
      <c r="AV295" s="80"/>
      <c r="AW295" s="80"/>
    </row>
    <row r="296" spans="1:49" s="55" customFormat="1" ht="22.5" customHeight="1">
      <c r="A296" s="143"/>
      <c r="B296" s="144"/>
      <c r="C296" s="328"/>
      <c r="D296" s="386" t="s">
        <v>690</v>
      </c>
      <c r="E296" s="103"/>
      <c r="F296" s="152"/>
      <c r="G296" s="397">
        <v>415000</v>
      </c>
      <c r="H296" s="185"/>
      <c r="I296" s="276"/>
      <c r="J296" s="185"/>
      <c r="K296" s="276"/>
      <c r="L296" s="152"/>
      <c r="O296" s="80"/>
      <c r="P296" s="84"/>
      <c r="Q296" s="70"/>
      <c r="R296" s="70"/>
      <c r="S296" s="70"/>
      <c r="T296" s="70"/>
      <c r="U296" s="70"/>
      <c r="V296" s="70"/>
      <c r="W296" s="84"/>
      <c r="X296" s="84"/>
      <c r="Y296" s="84"/>
      <c r="Z296" s="84"/>
      <c r="AA296" s="84"/>
      <c r="AB296" s="84"/>
      <c r="AC296" s="84"/>
      <c r="AD296" s="84"/>
      <c r="AE296" s="84"/>
      <c r="AF296" s="80"/>
      <c r="AG296" s="80"/>
      <c r="AH296" s="80"/>
      <c r="AI296" s="80"/>
      <c r="AJ296" s="80"/>
      <c r="AK296" s="80"/>
      <c r="AL296" s="80"/>
      <c r="AM296" s="80"/>
      <c r="AN296" s="80"/>
      <c r="AO296" s="80"/>
      <c r="AP296" s="80"/>
      <c r="AQ296" s="80"/>
      <c r="AR296" s="80"/>
      <c r="AS296" s="80"/>
      <c r="AT296" s="80"/>
      <c r="AU296" s="80"/>
      <c r="AV296" s="80"/>
      <c r="AW296" s="80"/>
    </row>
    <row r="297" spans="1:49" s="55" customFormat="1" ht="22.5" customHeight="1">
      <c r="A297" s="143"/>
      <c r="B297" s="144" t="s">
        <v>696</v>
      </c>
      <c r="C297" s="275"/>
      <c r="D297" s="386" t="s">
        <v>691</v>
      </c>
      <c r="E297" s="103"/>
      <c r="F297" s="152"/>
      <c r="G297" s="397">
        <v>1295000</v>
      </c>
      <c r="H297" s="185"/>
      <c r="I297" s="276"/>
      <c r="J297" s="185"/>
      <c r="K297" s="276"/>
      <c r="L297" s="152"/>
      <c r="O297" s="80"/>
      <c r="P297" s="84"/>
      <c r="Q297" s="70"/>
      <c r="R297" s="70"/>
      <c r="S297" s="70"/>
      <c r="T297" s="70"/>
      <c r="U297" s="70"/>
      <c r="V297" s="70"/>
      <c r="W297" s="84"/>
      <c r="X297" s="84"/>
      <c r="Y297" s="84"/>
      <c r="Z297" s="84"/>
      <c r="AA297" s="84"/>
      <c r="AB297" s="84"/>
      <c r="AC297" s="84"/>
      <c r="AD297" s="84"/>
      <c r="AE297" s="84"/>
      <c r="AF297" s="80"/>
      <c r="AG297" s="80"/>
      <c r="AH297" s="80"/>
      <c r="AI297" s="80"/>
      <c r="AJ297" s="80"/>
      <c r="AK297" s="80"/>
      <c r="AL297" s="80"/>
      <c r="AM297" s="80"/>
      <c r="AN297" s="80"/>
      <c r="AO297" s="80"/>
      <c r="AP297" s="80"/>
      <c r="AQ297" s="80"/>
      <c r="AR297" s="80"/>
      <c r="AS297" s="80"/>
      <c r="AT297" s="80"/>
      <c r="AU297" s="80"/>
      <c r="AV297" s="80"/>
      <c r="AW297" s="80"/>
    </row>
    <row r="298" spans="1:49" s="55" customFormat="1" ht="22.5" customHeight="1">
      <c r="A298" s="143"/>
      <c r="B298" s="144"/>
      <c r="C298" s="275"/>
      <c r="D298" s="386" t="s">
        <v>690</v>
      </c>
      <c r="E298" s="103"/>
      <c r="F298" s="152"/>
      <c r="G298" s="397">
        <v>235000</v>
      </c>
      <c r="H298" s="185"/>
      <c r="I298" s="276"/>
      <c r="J298" s="185"/>
      <c r="K298" s="276"/>
      <c r="L298" s="152"/>
      <c r="O298" s="80"/>
      <c r="P298" s="84"/>
      <c r="Q298" s="70"/>
      <c r="R298" s="70"/>
      <c r="S298" s="70"/>
      <c r="T298" s="70"/>
      <c r="U298" s="70"/>
      <c r="V298" s="70"/>
      <c r="W298" s="84"/>
      <c r="X298" s="84"/>
      <c r="Y298" s="84"/>
      <c r="Z298" s="84"/>
      <c r="AA298" s="84"/>
      <c r="AB298" s="84"/>
      <c r="AC298" s="84"/>
      <c r="AD298" s="84"/>
      <c r="AE298" s="84"/>
      <c r="AF298" s="80"/>
      <c r="AG298" s="80"/>
      <c r="AH298" s="80"/>
      <c r="AI298" s="80"/>
      <c r="AJ298" s="80"/>
      <c r="AK298" s="80"/>
      <c r="AL298" s="80"/>
      <c r="AM298" s="80"/>
      <c r="AN298" s="80"/>
      <c r="AO298" s="80"/>
      <c r="AP298" s="80"/>
      <c r="AQ298" s="80"/>
      <c r="AR298" s="80"/>
      <c r="AS298" s="80"/>
      <c r="AT298" s="80"/>
      <c r="AU298" s="80"/>
      <c r="AV298" s="80"/>
      <c r="AW298" s="80"/>
    </row>
    <row r="299" spans="1:49" s="382" customFormat="1" ht="22.5" customHeight="1">
      <c r="A299" s="377"/>
      <c r="B299" s="378" t="s">
        <v>697</v>
      </c>
      <c r="C299" s="329"/>
      <c r="D299" s="386"/>
      <c r="E299" s="379"/>
      <c r="F299" s="380"/>
      <c r="G299" s="398"/>
      <c r="H299" s="380"/>
      <c r="I299" s="381"/>
      <c r="J299" s="380"/>
      <c r="K299" s="381"/>
      <c r="L299" s="380"/>
      <c r="O299" s="383"/>
      <c r="P299" s="384"/>
      <c r="Q299" s="385"/>
      <c r="R299" s="385"/>
      <c r="S299" s="385"/>
      <c r="T299" s="385"/>
      <c r="U299" s="385"/>
      <c r="V299" s="385"/>
      <c r="W299" s="385"/>
      <c r="X299" s="385"/>
      <c r="Y299" s="385"/>
      <c r="Z299" s="385"/>
      <c r="AA299" s="385"/>
      <c r="AB299" s="385"/>
      <c r="AC299" s="385"/>
      <c r="AD299" s="385"/>
      <c r="AE299" s="385"/>
      <c r="AF299" s="383"/>
      <c r="AG299" s="383"/>
      <c r="AH299" s="383"/>
      <c r="AI299" s="383"/>
      <c r="AJ299" s="383"/>
      <c r="AK299" s="383"/>
      <c r="AL299" s="383"/>
      <c r="AM299" s="383"/>
      <c r="AN299" s="383"/>
      <c r="AO299" s="383"/>
      <c r="AP299" s="383"/>
      <c r="AQ299" s="383"/>
      <c r="AR299" s="383"/>
      <c r="AS299" s="383"/>
      <c r="AT299" s="383"/>
      <c r="AU299" s="383"/>
      <c r="AV299" s="383"/>
      <c r="AW299" s="383"/>
    </row>
    <row r="300" spans="1:49" s="55" customFormat="1" ht="22.5" customHeight="1">
      <c r="A300" s="143"/>
      <c r="B300" s="144" t="s">
        <v>698</v>
      </c>
      <c r="C300" s="275" t="s">
        <v>699</v>
      </c>
      <c r="D300" s="386" t="s">
        <v>692</v>
      </c>
      <c r="E300" s="103"/>
      <c r="F300" s="152"/>
      <c r="G300" s="397">
        <v>2874000</v>
      </c>
      <c r="H300" s="185"/>
      <c r="I300" s="276"/>
      <c r="J300" s="185"/>
      <c r="K300" s="276"/>
      <c r="L300" s="152"/>
      <c r="O300" s="80"/>
      <c r="P300" s="84"/>
      <c r="Q300" s="70"/>
      <c r="R300" s="70"/>
      <c r="S300" s="70"/>
      <c r="T300" s="70"/>
      <c r="U300" s="70"/>
      <c r="V300" s="70"/>
      <c r="W300" s="84"/>
      <c r="X300" s="84"/>
      <c r="Y300" s="84"/>
      <c r="Z300" s="84"/>
      <c r="AA300" s="84"/>
      <c r="AB300" s="84"/>
      <c r="AC300" s="84"/>
      <c r="AD300" s="84"/>
      <c r="AE300" s="84"/>
      <c r="AF300" s="80"/>
      <c r="AG300" s="80"/>
      <c r="AH300" s="80"/>
      <c r="AI300" s="80"/>
      <c r="AJ300" s="80"/>
      <c r="AK300" s="80"/>
      <c r="AL300" s="80"/>
      <c r="AM300" s="80"/>
      <c r="AN300" s="80"/>
      <c r="AO300" s="80"/>
      <c r="AP300" s="80"/>
      <c r="AQ300" s="80"/>
      <c r="AR300" s="80"/>
      <c r="AS300" s="80"/>
      <c r="AT300" s="80"/>
      <c r="AU300" s="80"/>
      <c r="AV300" s="80"/>
      <c r="AW300" s="80"/>
    </row>
    <row r="301" spans="1:49" s="55" customFormat="1" ht="22.5" customHeight="1">
      <c r="A301" s="143"/>
      <c r="B301" s="144"/>
      <c r="C301" s="275"/>
      <c r="D301" s="386" t="s">
        <v>691</v>
      </c>
      <c r="E301" s="103"/>
      <c r="F301" s="152"/>
      <c r="G301" s="397">
        <v>897000</v>
      </c>
      <c r="H301" s="185"/>
      <c r="I301" s="276"/>
      <c r="J301" s="185"/>
      <c r="K301" s="276"/>
      <c r="L301" s="152"/>
      <c r="O301" s="80"/>
      <c r="P301" s="84"/>
      <c r="Q301" s="70"/>
      <c r="R301" s="70"/>
      <c r="S301" s="70"/>
      <c r="T301" s="70"/>
      <c r="U301" s="70"/>
      <c r="V301" s="70"/>
      <c r="W301" s="84"/>
      <c r="X301" s="84"/>
      <c r="Y301" s="84"/>
      <c r="Z301" s="84"/>
      <c r="AA301" s="84"/>
      <c r="AB301" s="84"/>
      <c r="AC301" s="84"/>
      <c r="AD301" s="84"/>
      <c r="AE301" s="84"/>
      <c r="AF301" s="80"/>
      <c r="AG301" s="80"/>
      <c r="AH301" s="80"/>
      <c r="AI301" s="80"/>
      <c r="AJ301" s="80"/>
      <c r="AK301" s="80"/>
      <c r="AL301" s="80"/>
      <c r="AM301" s="80"/>
      <c r="AN301" s="80"/>
      <c r="AO301" s="80"/>
      <c r="AP301" s="80"/>
      <c r="AQ301" s="80"/>
      <c r="AR301" s="80"/>
      <c r="AS301" s="80"/>
      <c r="AT301" s="80"/>
      <c r="AU301" s="80"/>
      <c r="AV301" s="80"/>
      <c r="AW301" s="80"/>
    </row>
    <row r="302" spans="1:49" s="55" customFormat="1" ht="22.5" customHeight="1">
      <c r="A302" s="143"/>
      <c r="B302" s="144"/>
      <c r="C302" s="275"/>
      <c r="D302" s="386" t="s">
        <v>690</v>
      </c>
      <c r="E302" s="103"/>
      <c r="F302" s="152"/>
      <c r="G302" s="397">
        <v>170000</v>
      </c>
      <c r="H302" s="185"/>
      <c r="I302" s="276"/>
      <c r="J302" s="185"/>
      <c r="K302" s="276"/>
      <c r="L302" s="152"/>
      <c r="O302" s="80"/>
      <c r="P302" s="84"/>
      <c r="Q302" s="70"/>
      <c r="R302" s="70"/>
      <c r="S302" s="70"/>
      <c r="T302" s="70"/>
      <c r="U302" s="70"/>
      <c r="V302" s="70"/>
      <c r="W302" s="84"/>
      <c r="X302" s="84"/>
      <c r="Y302" s="84"/>
      <c r="Z302" s="84"/>
      <c r="AA302" s="84"/>
      <c r="AB302" s="84"/>
      <c r="AC302" s="84"/>
      <c r="AD302" s="84"/>
      <c r="AE302" s="84"/>
      <c r="AF302" s="80"/>
      <c r="AG302" s="80"/>
      <c r="AH302" s="80"/>
      <c r="AI302" s="80"/>
      <c r="AJ302" s="80"/>
      <c r="AK302" s="80"/>
      <c r="AL302" s="80"/>
      <c r="AM302" s="80"/>
      <c r="AN302" s="80"/>
      <c r="AO302" s="80"/>
      <c r="AP302" s="80"/>
      <c r="AQ302" s="80"/>
      <c r="AR302" s="80"/>
      <c r="AS302" s="80"/>
      <c r="AT302" s="80"/>
      <c r="AU302" s="80"/>
      <c r="AV302" s="80"/>
      <c r="AW302" s="80"/>
    </row>
    <row r="303" spans="1:49" s="55" customFormat="1" ht="22.5" customHeight="1">
      <c r="A303" s="143"/>
      <c r="B303" s="144" t="s">
        <v>700</v>
      </c>
      <c r="C303" s="275"/>
      <c r="D303" s="386" t="s">
        <v>702</v>
      </c>
      <c r="E303" s="103"/>
      <c r="F303" s="152"/>
      <c r="G303" s="397">
        <v>492000</v>
      </c>
      <c r="H303" s="185"/>
      <c r="I303" s="276"/>
      <c r="J303" s="185"/>
      <c r="K303" s="276"/>
      <c r="L303" s="152"/>
      <c r="O303" s="80"/>
      <c r="P303" s="84"/>
      <c r="Q303" s="70"/>
      <c r="R303" s="70"/>
      <c r="S303" s="70"/>
      <c r="T303" s="70"/>
      <c r="U303" s="70"/>
      <c r="V303" s="70"/>
      <c r="W303" s="84"/>
      <c r="X303" s="84"/>
      <c r="Y303" s="84"/>
      <c r="Z303" s="84"/>
      <c r="AA303" s="84"/>
      <c r="AB303" s="84"/>
      <c r="AC303" s="84"/>
      <c r="AD303" s="84"/>
      <c r="AE303" s="84"/>
      <c r="AF303" s="80"/>
      <c r="AG303" s="80"/>
      <c r="AH303" s="80"/>
      <c r="AI303" s="80"/>
      <c r="AJ303" s="80"/>
      <c r="AK303" s="80"/>
      <c r="AL303" s="80"/>
      <c r="AM303" s="80"/>
      <c r="AN303" s="80"/>
      <c r="AO303" s="80"/>
      <c r="AP303" s="80"/>
      <c r="AQ303" s="80"/>
      <c r="AR303" s="80"/>
      <c r="AS303" s="80"/>
      <c r="AT303" s="80"/>
      <c r="AU303" s="80"/>
      <c r="AV303" s="80"/>
      <c r="AW303" s="80"/>
    </row>
    <row r="304" spans="1:49" s="55" customFormat="1" ht="22.5" customHeight="1">
      <c r="A304" s="143"/>
      <c r="B304" s="144" t="s">
        <v>701</v>
      </c>
      <c r="C304" s="275"/>
      <c r="D304" s="386" t="s">
        <v>702</v>
      </c>
      <c r="E304" s="103"/>
      <c r="F304" s="152"/>
      <c r="G304" s="397">
        <v>407000</v>
      </c>
      <c r="H304" s="185"/>
      <c r="I304" s="276"/>
      <c r="J304" s="185"/>
      <c r="K304" s="276"/>
      <c r="L304" s="152"/>
      <c r="O304" s="80"/>
      <c r="P304" s="84"/>
      <c r="Q304" s="70"/>
      <c r="R304" s="70"/>
      <c r="S304" s="70"/>
      <c r="T304" s="70"/>
      <c r="U304" s="70"/>
      <c r="V304" s="70"/>
      <c r="W304" s="84"/>
      <c r="X304" s="84"/>
      <c r="Y304" s="84"/>
      <c r="Z304" s="84"/>
      <c r="AA304" s="84"/>
      <c r="AB304" s="84"/>
      <c r="AC304" s="84"/>
      <c r="AD304" s="84"/>
      <c r="AE304" s="84"/>
      <c r="AF304" s="80"/>
      <c r="AG304" s="80"/>
      <c r="AH304" s="80"/>
      <c r="AI304" s="80"/>
      <c r="AJ304" s="80"/>
      <c r="AK304" s="80"/>
      <c r="AL304" s="80"/>
      <c r="AM304" s="80"/>
      <c r="AN304" s="80"/>
      <c r="AO304" s="80"/>
      <c r="AP304" s="80"/>
      <c r="AQ304" s="80"/>
      <c r="AR304" s="80"/>
      <c r="AS304" s="80"/>
      <c r="AT304" s="80"/>
      <c r="AU304" s="80"/>
      <c r="AV304" s="80"/>
      <c r="AW304" s="80"/>
    </row>
    <row r="305" spans="1:49" s="357" customFormat="1" ht="22.5" customHeight="1">
      <c r="A305" s="353">
        <v>17</v>
      </c>
      <c r="B305" s="354" t="s">
        <v>305</v>
      </c>
      <c r="C305" s="353"/>
      <c r="D305" s="355"/>
      <c r="E305" s="356"/>
      <c r="F305" s="353"/>
      <c r="G305" s="353"/>
      <c r="H305" s="353"/>
      <c r="I305" s="353"/>
      <c r="J305" s="353"/>
      <c r="K305" s="353"/>
      <c r="L305" s="353"/>
      <c r="O305" s="86"/>
      <c r="P305" s="84"/>
      <c r="Q305" s="70"/>
      <c r="R305" s="70"/>
      <c r="S305" s="70"/>
      <c r="T305" s="70"/>
      <c r="U305" s="70"/>
      <c r="V305" s="70"/>
      <c r="W305" s="70"/>
      <c r="X305" s="70"/>
      <c r="Y305" s="70"/>
      <c r="Z305" s="70"/>
      <c r="AA305" s="70"/>
      <c r="AB305" s="70"/>
      <c r="AC305" s="70"/>
      <c r="AD305" s="70"/>
      <c r="AE305" s="70"/>
      <c r="AF305" s="86"/>
      <c r="AG305" s="86"/>
      <c r="AH305" s="86"/>
      <c r="AI305" s="86"/>
      <c r="AJ305" s="86"/>
      <c r="AK305" s="86"/>
      <c r="AL305" s="86"/>
      <c r="AM305" s="86"/>
      <c r="AN305" s="86"/>
      <c r="AO305" s="86"/>
      <c r="AP305" s="86"/>
      <c r="AQ305" s="86"/>
      <c r="AR305" s="86"/>
      <c r="AS305" s="86"/>
      <c r="AT305" s="86"/>
      <c r="AU305" s="86"/>
      <c r="AV305" s="86"/>
      <c r="AW305" s="86"/>
    </row>
    <row r="306" spans="1:49" s="67" customFormat="1" ht="22.5" customHeight="1">
      <c r="A306" s="358"/>
      <c r="B306" s="358" t="s">
        <v>306</v>
      </c>
      <c r="C306" s="358"/>
      <c r="D306" s="358" t="s">
        <v>28</v>
      </c>
      <c r="E306" s="358"/>
      <c r="F306" s="358"/>
      <c r="G306" s="358"/>
      <c r="H306" s="358"/>
      <c r="I306" s="359">
        <v>180000</v>
      </c>
      <c r="J306" s="358"/>
      <c r="K306" s="358"/>
      <c r="L306" s="358"/>
      <c r="O306" s="82"/>
      <c r="P306" s="84"/>
      <c r="Q306" s="70"/>
      <c r="R306" s="70"/>
      <c r="S306" s="70"/>
      <c r="T306" s="70"/>
      <c r="U306" s="70"/>
      <c r="V306" s="70"/>
      <c r="W306" s="70"/>
      <c r="X306" s="70"/>
      <c r="Y306" s="70"/>
      <c r="Z306" s="70"/>
      <c r="AA306" s="70"/>
      <c r="AB306" s="70"/>
      <c r="AC306" s="70"/>
      <c r="AD306" s="70"/>
      <c r="AE306" s="70"/>
      <c r="AF306" s="82"/>
      <c r="AG306" s="82"/>
      <c r="AH306" s="82"/>
      <c r="AI306" s="82"/>
      <c r="AJ306" s="82"/>
      <c r="AK306" s="82"/>
      <c r="AL306" s="82"/>
      <c r="AM306" s="82"/>
      <c r="AN306" s="82"/>
      <c r="AO306" s="82"/>
      <c r="AP306" s="82"/>
      <c r="AQ306" s="82"/>
      <c r="AR306" s="82"/>
      <c r="AS306" s="82"/>
      <c r="AT306" s="82"/>
      <c r="AU306" s="82"/>
      <c r="AV306" s="82"/>
      <c r="AW306" s="82"/>
    </row>
    <row r="307" spans="1:49" s="67" customFormat="1" ht="22.5" customHeight="1">
      <c r="A307" s="358"/>
      <c r="B307" s="358" t="s">
        <v>307</v>
      </c>
      <c r="C307" s="358"/>
      <c r="D307" s="358" t="s">
        <v>28</v>
      </c>
      <c r="E307" s="358"/>
      <c r="F307" s="358"/>
      <c r="G307" s="358"/>
      <c r="H307" s="358"/>
      <c r="I307" s="359">
        <v>870000</v>
      </c>
      <c r="J307" s="358"/>
      <c r="K307" s="358"/>
      <c r="L307" s="358"/>
      <c r="O307" s="82"/>
      <c r="P307" s="70"/>
      <c r="Q307" s="70"/>
      <c r="R307" s="70"/>
      <c r="S307" s="70"/>
      <c r="T307" s="70"/>
      <c r="U307" s="70"/>
      <c r="V307" s="70"/>
      <c r="W307" s="70"/>
      <c r="X307" s="70"/>
      <c r="Y307" s="70"/>
      <c r="Z307" s="70"/>
      <c r="AA307" s="70"/>
      <c r="AB307" s="70"/>
      <c r="AC307" s="70"/>
      <c r="AD307" s="70"/>
      <c r="AE307" s="70"/>
      <c r="AF307" s="82"/>
      <c r="AG307" s="82"/>
      <c r="AH307" s="82"/>
      <c r="AI307" s="82"/>
      <c r="AJ307" s="82"/>
      <c r="AK307" s="82"/>
      <c r="AL307" s="82"/>
      <c r="AM307" s="82"/>
      <c r="AN307" s="82"/>
      <c r="AO307" s="82"/>
      <c r="AP307" s="82"/>
      <c r="AQ307" s="82"/>
      <c r="AR307" s="82"/>
      <c r="AS307" s="82"/>
      <c r="AT307" s="82"/>
      <c r="AU307" s="82"/>
      <c r="AV307" s="82"/>
      <c r="AW307" s="82"/>
    </row>
    <row r="308" spans="1:49" s="55" customFormat="1" ht="22.5" customHeight="1">
      <c r="A308" s="358"/>
      <c r="B308" s="358" t="s">
        <v>308</v>
      </c>
      <c r="C308" s="358"/>
      <c r="D308" s="358" t="s">
        <v>63</v>
      </c>
      <c r="E308" s="358"/>
      <c r="F308" s="358"/>
      <c r="G308" s="358"/>
      <c r="H308" s="358"/>
      <c r="I308" s="359">
        <v>210000</v>
      </c>
      <c r="J308" s="358"/>
      <c r="K308" s="358"/>
      <c r="L308" s="358"/>
      <c r="O308" s="80"/>
      <c r="P308" s="70"/>
      <c r="Q308" s="70"/>
      <c r="R308" s="70"/>
      <c r="S308" s="70"/>
      <c r="T308" s="70"/>
      <c r="U308" s="70"/>
      <c r="V308" s="70"/>
      <c r="W308" s="70"/>
      <c r="X308" s="70"/>
      <c r="Y308" s="70"/>
      <c r="Z308" s="70"/>
      <c r="AA308" s="70"/>
      <c r="AB308" s="70"/>
      <c r="AC308" s="70"/>
      <c r="AD308" s="70"/>
      <c r="AE308" s="70"/>
      <c r="AF308" s="80"/>
      <c r="AG308" s="80"/>
      <c r="AH308" s="80"/>
      <c r="AI308" s="80"/>
      <c r="AJ308" s="80"/>
      <c r="AK308" s="80"/>
      <c r="AL308" s="80"/>
      <c r="AM308" s="80"/>
      <c r="AN308" s="80"/>
      <c r="AO308" s="80"/>
      <c r="AP308" s="80"/>
      <c r="AQ308" s="80"/>
      <c r="AR308" s="80"/>
      <c r="AS308" s="80"/>
      <c r="AT308" s="80"/>
      <c r="AU308" s="80"/>
      <c r="AV308" s="80"/>
      <c r="AW308" s="80"/>
    </row>
    <row r="309" spans="1:49" s="55" customFormat="1" ht="22.5" customHeight="1">
      <c r="A309" s="358"/>
      <c r="B309" s="358" t="s">
        <v>309</v>
      </c>
      <c r="C309" s="358"/>
      <c r="D309" s="358" t="s">
        <v>63</v>
      </c>
      <c r="E309" s="358"/>
      <c r="F309" s="358"/>
      <c r="G309" s="358"/>
      <c r="H309" s="358"/>
      <c r="I309" s="359">
        <v>930000</v>
      </c>
      <c r="J309" s="358"/>
      <c r="K309" s="358"/>
      <c r="L309" s="358"/>
      <c r="O309" s="80"/>
      <c r="P309" s="70"/>
      <c r="Q309" s="70"/>
      <c r="R309" s="70"/>
      <c r="S309" s="70"/>
      <c r="T309" s="70"/>
      <c r="U309" s="70"/>
      <c r="V309" s="70"/>
      <c r="W309" s="70"/>
      <c r="X309" s="70"/>
      <c r="Y309" s="70"/>
      <c r="Z309" s="70"/>
      <c r="AA309" s="70"/>
      <c r="AB309" s="70"/>
      <c r="AC309" s="70"/>
      <c r="AD309" s="70"/>
      <c r="AE309" s="70"/>
      <c r="AF309" s="80"/>
      <c r="AG309" s="80"/>
      <c r="AH309" s="80"/>
      <c r="AI309" s="80"/>
      <c r="AJ309" s="80"/>
      <c r="AK309" s="80"/>
      <c r="AL309" s="80"/>
      <c r="AM309" s="80"/>
      <c r="AN309" s="80"/>
      <c r="AO309" s="80"/>
      <c r="AP309" s="80"/>
      <c r="AQ309" s="80"/>
      <c r="AR309" s="80"/>
      <c r="AS309" s="80"/>
      <c r="AT309" s="80"/>
      <c r="AU309" s="80"/>
      <c r="AV309" s="80"/>
      <c r="AW309" s="80"/>
    </row>
    <row r="310" spans="1:49" s="55" customFormat="1" ht="22.5" customHeight="1">
      <c r="A310" s="358"/>
      <c r="B310" s="358" t="s">
        <v>310</v>
      </c>
      <c r="C310" s="358"/>
      <c r="D310" s="358" t="s">
        <v>63</v>
      </c>
      <c r="E310" s="358"/>
      <c r="F310" s="358"/>
      <c r="G310" s="358"/>
      <c r="H310" s="358"/>
      <c r="I310" s="360">
        <v>2400000</v>
      </c>
      <c r="J310" s="358"/>
      <c r="K310" s="358"/>
      <c r="L310" s="358"/>
      <c r="O310" s="80"/>
      <c r="P310" s="70"/>
      <c r="Q310" s="70"/>
      <c r="R310" s="70"/>
      <c r="S310" s="70"/>
      <c r="T310" s="70"/>
      <c r="U310" s="70"/>
      <c r="V310" s="70"/>
      <c r="W310" s="70"/>
      <c r="X310" s="70"/>
      <c r="Y310" s="70"/>
      <c r="Z310" s="70"/>
      <c r="AA310" s="70"/>
      <c r="AB310" s="70"/>
      <c r="AC310" s="70"/>
      <c r="AD310" s="70"/>
      <c r="AE310" s="70"/>
      <c r="AF310" s="80"/>
      <c r="AG310" s="80"/>
      <c r="AH310" s="80"/>
      <c r="AI310" s="80"/>
      <c r="AJ310" s="80"/>
      <c r="AK310" s="80"/>
      <c r="AL310" s="80"/>
      <c r="AM310" s="80"/>
      <c r="AN310" s="80"/>
      <c r="AO310" s="80"/>
      <c r="AP310" s="80"/>
      <c r="AQ310" s="80"/>
      <c r="AR310" s="80"/>
      <c r="AS310" s="80"/>
      <c r="AT310" s="80"/>
      <c r="AU310" s="80"/>
      <c r="AV310" s="80"/>
      <c r="AW310" s="80"/>
    </row>
    <row r="311" spans="1:49" s="55" customFormat="1" ht="22.5" customHeight="1">
      <c r="A311" s="361"/>
      <c r="B311" s="361" t="s">
        <v>311</v>
      </c>
      <c r="C311" s="361"/>
      <c r="D311" s="361" t="s">
        <v>63</v>
      </c>
      <c r="E311" s="361"/>
      <c r="F311" s="361"/>
      <c r="G311" s="361"/>
      <c r="H311" s="361"/>
      <c r="I311" s="362">
        <v>840000</v>
      </c>
      <c r="J311" s="361"/>
      <c r="K311" s="361"/>
      <c r="L311" s="361"/>
      <c r="O311" s="80"/>
      <c r="P311" s="70"/>
      <c r="Q311" s="70"/>
      <c r="R311" s="70"/>
      <c r="S311" s="70"/>
      <c r="T311" s="70"/>
      <c r="U311" s="70"/>
      <c r="V311" s="70"/>
      <c r="W311" s="70"/>
      <c r="X311" s="70"/>
      <c r="Y311" s="70"/>
      <c r="Z311" s="70"/>
      <c r="AA311" s="70"/>
      <c r="AB311" s="70"/>
      <c r="AC311" s="70"/>
      <c r="AD311" s="70"/>
      <c r="AE311" s="70"/>
      <c r="AF311" s="80"/>
      <c r="AG311" s="80"/>
      <c r="AH311" s="80"/>
      <c r="AI311" s="80"/>
      <c r="AJ311" s="80"/>
      <c r="AK311" s="80"/>
      <c r="AL311" s="80"/>
      <c r="AM311" s="80"/>
      <c r="AN311" s="80"/>
      <c r="AO311" s="80"/>
      <c r="AP311" s="80"/>
      <c r="AQ311" s="80"/>
      <c r="AR311" s="80"/>
      <c r="AS311" s="80"/>
      <c r="AT311" s="80"/>
      <c r="AU311" s="80"/>
      <c r="AV311" s="80"/>
      <c r="AW311" s="80"/>
    </row>
    <row r="312" spans="1:49" s="55" customFormat="1" ht="15.75">
      <c r="A312" s="67"/>
      <c r="B312" s="67"/>
      <c r="C312" s="67"/>
      <c r="D312" s="67"/>
      <c r="E312" s="67"/>
      <c r="F312" s="67"/>
      <c r="G312" s="67"/>
      <c r="H312" s="67"/>
      <c r="I312" s="67"/>
      <c r="J312" s="67"/>
      <c r="K312" s="67"/>
      <c r="O312" s="80"/>
      <c r="P312" s="70"/>
      <c r="Q312" s="70"/>
      <c r="R312" s="70"/>
      <c r="S312" s="70"/>
      <c r="T312" s="70"/>
      <c r="U312" s="70"/>
      <c r="V312" s="70"/>
      <c r="W312" s="70"/>
      <c r="X312" s="70"/>
      <c r="Y312" s="70"/>
      <c r="Z312" s="70"/>
      <c r="AA312" s="70"/>
      <c r="AB312" s="70"/>
      <c r="AC312" s="70"/>
      <c r="AD312" s="70"/>
      <c r="AE312" s="70"/>
      <c r="AF312" s="80"/>
      <c r="AG312" s="80"/>
      <c r="AH312" s="80"/>
      <c r="AI312" s="80"/>
      <c r="AJ312" s="80"/>
      <c r="AK312" s="80"/>
      <c r="AL312" s="80"/>
      <c r="AM312" s="80"/>
      <c r="AN312" s="80"/>
      <c r="AO312" s="80"/>
      <c r="AP312" s="80"/>
      <c r="AQ312" s="80"/>
      <c r="AR312" s="80"/>
      <c r="AS312" s="80"/>
      <c r="AT312" s="80"/>
      <c r="AU312" s="80"/>
      <c r="AV312" s="80"/>
      <c r="AW312" s="80"/>
    </row>
    <row r="313" spans="15:49" s="55" customFormat="1" ht="15.75">
      <c r="O313" s="80"/>
      <c r="P313" s="70"/>
      <c r="Q313" s="70"/>
      <c r="R313" s="70"/>
      <c r="S313" s="70"/>
      <c r="T313" s="70"/>
      <c r="U313" s="70"/>
      <c r="V313" s="70"/>
      <c r="W313" s="70"/>
      <c r="X313" s="70"/>
      <c r="Y313" s="70"/>
      <c r="Z313" s="70"/>
      <c r="AA313" s="70"/>
      <c r="AB313" s="70"/>
      <c r="AC313" s="70"/>
      <c r="AD313" s="70"/>
      <c r="AE313" s="70"/>
      <c r="AF313" s="80"/>
      <c r="AG313" s="80"/>
      <c r="AH313" s="80"/>
      <c r="AI313" s="80"/>
      <c r="AJ313" s="80"/>
      <c r="AK313" s="80"/>
      <c r="AL313" s="80"/>
      <c r="AM313" s="80"/>
      <c r="AN313" s="80"/>
      <c r="AO313" s="80"/>
      <c r="AP313" s="80"/>
      <c r="AQ313" s="80"/>
      <c r="AR313" s="80"/>
      <c r="AS313" s="80"/>
      <c r="AT313" s="80"/>
      <c r="AU313" s="80"/>
      <c r="AV313" s="80"/>
      <c r="AW313" s="80"/>
    </row>
    <row r="314" spans="15:49" s="55" customFormat="1" ht="15.75">
      <c r="O314" s="80"/>
      <c r="P314" s="70"/>
      <c r="Q314" s="70"/>
      <c r="R314" s="70"/>
      <c r="S314" s="70"/>
      <c r="T314" s="70"/>
      <c r="U314" s="70"/>
      <c r="V314" s="70"/>
      <c r="W314" s="70"/>
      <c r="X314" s="70"/>
      <c r="Y314" s="70"/>
      <c r="Z314" s="70"/>
      <c r="AA314" s="70"/>
      <c r="AB314" s="70"/>
      <c r="AC314" s="70"/>
      <c r="AD314" s="70"/>
      <c r="AE314" s="70"/>
      <c r="AF314" s="80"/>
      <c r="AG314" s="80"/>
      <c r="AH314" s="80"/>
      <c r="AI314" s="80"/>
      <c r="AJ314" s="80"/>
      <c r="AK314" s="80"/>
      <c r="AL314" s="80"/>
      <c r="AM314" s="80"/>
      <c r="AN314" s="80"/>
      <c r="AO314" s="80"/>
      <c r="AP314" s="80"/>
      <c r="AQ314" s="80"/>
      <c r="AR314" s="80"/>
      <c r="AS314" s="80"/>
      <c r="AT314" s="80"/>
      <c r="AU314" s="80"/>
      <c r="AV314" s="80"/>
      <c r="AW314" s="80"/>
    </row>
    <row r="315" spans="15:49" s="55" customFormat="1" ht="15.75">
      <c r="O315" s="80"/>
      <c r="P315" s="70"/>
      <c r="Q315" s="70"/>
      <c r="R315" s="70"/>
      <c r="S315" s="70"/>
      <c r="T315" s="70"/>
      <c r="U315" s="70"/>
      <c r="V315" s="70"/>
      <c r="W315" s="70"/>
      <c r="X315" s="70"/>
      <c r="Y315" s="70"/>
      <c r="Z315" s="70"/>
      <c r="AA315" s="70"/>
      <c r="AB315" s="70"/>
      <c r="AC315" s="70"/>
      <c r="AD315" s="70"/>
      <c r="AE315" s="70"/>
      <c r="AF315" s="80"/>
      <c r="AG315" s="80"/>
      <c r="AH315" s="80"/>
      <c r="AI315" s="80"/>
      <c r="AJ315" s="80"/>
      <c r="AK315" s="80"/>
      <c r="AL315" s="80"/>
      <c r="AM315" s="80"/>
      <c r="AN315" s="80"/>
      <c r="AO315" s="80"/>
      <c r="AP315" s="80"/>
      <c r="AQ315" s="80"/>
      <c r="AR315" s="80"/>
      <c r="AS315" s="80"/>
      <c r="AT315" s="80"/>
      <c r="AU315" s="80"/>
      <c r="AV315" s="80"/>
      <c r="AW315" s="80"/>
    </row>
    <row r="316" spans="15:49" s="55" customFormat="1" ht="15.75">
      <c r="O316" s="80"/>
      <c r="P316" s="70"/>
      <c r="Q316" s="70"/>
      <c r="R316" s="70"/>
      <c r="S316" s="70"/>
      <c r="T316" s="70"/>
      <c r="U316" s="70"/>
      <c r="V316" s="70"/>
      <c r="W316" s="70"/>
      <c r="X316" s="70"/>
      <c r="Y316" s="70"/>
      <c r="Z316" s="70"/>
      <c r="AA316" s="70"/>
      <c r="AB316" s="70"/>
      <c r="AC316" s="70"/>
      <c r="AD316" s="70"/>
      <c r="AE316" s="70"/>
      <c r="AF316" s="80"/>
      <c r="AG316" s="80"/>
      <c r="AH316" s="80"/>
      <c r="AI316" s="80"/>
      <c r="AJ316" s="80"/>
      <c r="AK316" s="80"/>
      <c r="AL316" s="80"/>
      <c r="AM316" s="80"/>
      <c r="AN316" s="80"/>
      <c r="AO316" s="80"/>
      <c r="AP316" s="80"/>
      <c r="AQ316" s="80"/>
      <c r="AR316" s="80"/>
      <c r="AS316" s="80"/>
      <c r="AT316" s="80"/>
      <c r="AU316" s="80"/>
      <c r="AV316" s="80"/>
      <c r="AW316" s="80"/>
    </row>
    <row r="317" spans="15:49" s="55" customFormat="1" ht="15.75">
      <c r="O317" s="80"/>
      <c r="P317" s="70"/>
      <c r="Q317" s="70"/>
      <c r="R317" s="70"/>
      <c r="S317" s="70"/>
      <c r="T317" s="70"/>
      <c r="U317" s="70"/>
      <c r="V317" s="70"/>
      <c r="W317" s="70"/>
      <c r="X317" s="70"/>
      <c r="Y317" s="70"/>
      <c r="Z317" s="70"/>
      <c r="AA317" s="70"/>
      <c r="AB317" s="70"/>
      <c r="AC317" s="70"/>
      <c r="AD317" s="70"/>
      <c r="AE317" s="70"/>
      <c r="AF317" s="80"/>
      <c r="AG317" s="80"/>
      <c r="AH317" s="80"/>
      <c r="AI317" s="80"/>
      <c r="AJ317" s="80"/>
      <c r="AK317" s="80"/>
      <c r="AL317" s="80"/>
      <c r="AM317" s="80"/>
      <c r="AN317" s="80"/>
      <c r="AO317" s="80"/>
      <c r="AP317" s="80"/>
      <c r="AQ317" s="80"/>
      <c r="AR317" s="80"/>
      <c r="AS317" s="80"/>
      <c r="AT317" s="80"/>
      <c r="AU317" s="80"/>
      <c r="AV317" s="80"/>
      <c r="AW317" s="80"/>
    </row>
    <row r="318" spans="15:49" s="68" customFormat="1" ht="12.75">
      <c r="O318" s="84"/>
      <c r="P318" s="70"/>
      <c r="Q318" s="70"/>
      <c r="R318" s="70"/>
      <c r="S318" s="70"/>
      <c r="T318" s="70"/>
      <c r="U318" s="70"/>
      <c r="V318" s="70"/>
      <c r="W318" s="70"/>
      <c r="X318" s="70"/>
      <c r="Y318" s="70"/>
      <c r="Z318" s="70"/>
      <c r="AA318" s="70"/>
      <c r="AB318" s="70"/>
      <c r="AC318" s="70"/>
      <c r="AD318" s="70"/>
      <c r="AE318" s="70"/>
      <c r="AF318" s="84"/>
      <c r="AG318" s="84"/>
      <c r="AH318" s="84"/>
      <c r="AI318" s="84"/>
      <c r="AJ318" s="84"/>
      <c r="AK318" s="84"/>
      <c r="AL318" s="84"/>
      <c r="AM318" s="84"/>
      <c r="AN318" s="84"/>
      <c r="AO318" s="84"/>
      <c r="AP318" s="84"/>
      <c r="AQ318" s="84"/>
      <c r="AR318" s="84"/>
      <c r="AS318" s="84"/>
      <c r="AT318" s="84"/>
      <c r="AU318" s="84"/>
      <c r="AV318" s="84"/>
      <c r="AW318" s="84"/>
    </row>
    <row r="319" spans="15:49" s="68" customFormat="1" ht="12.75">
      <c r="O319" s="84"/>
      <c r="P319" s="70"/>
      <c r="Q319" s="70"/>
      <c r="R319" s="70"/>
      <c r="S319" s="70"/>
      <c r="T319" s="70"/>
      <c r="U319" s="70"/>
      <c r="V319" s="70"/>
      <c r="W319" s="70"/>
      <c r="X319" s="70"/>
      <c r="Y319" s="70"/>
      <c r="Z319" s="70"/>
      <c r="AA319" s="70"/>
      <c r="AB319" s="70"/>
      <c r="AC319" s="70"/>
      <c r="AD319" s="70"/>
      <c r="AE319" s="70"/>
      <c r="AF319" s="84"/>
      <c r="AG319" s="84"/>
      <c r="AH319" s="84"/>
      <c r="AI319" s="84"/>
      <c r="AJ319" s="84"/>
      <c r="AK319" s="84"/>
      <c r="AL319" s="84"/>
      <c r="AM319" s="84"/>
      <c r="AN319" s="84"/>
      <c r="AO319" s="84"/>
      <c r="AP319" s="84"/>
      <c r="AQ319" s="84"/>
      <c r="AR319" s="84"/>
      <c r="AS319" s="84"/>
      <c r="AT319" s="84"/>
      <c r="AU319" s="84"/>
      <c r="AV319" s="84"/>
      <c r="AW319" s="84"/>
    </row>
    <row r="320" spans="15:49" s="68" customFormat="1" ht="12.75">
      <c r="O320" s="84"/>
      <c r="P320" s="70"/>
      <c r="Q320" s="70"/>
      <c r="R320" s="70"/>
      <c r="S320" s="70"/>
      <c r="T320" s="70"/>
      <c r="U320" s="70"/>
      <c r="V320" s="70"/>
      <c r="W320" s="70"/>
      <c r="X320" s="70"/>
      <c r="Y320" s="70"/>
      <c r="Z320" s="70"/>
      <c r="AA320" s="70"/>
      <c r="AB320" s="70"/>
      <c r="AC320" s="70"/>
      <c r="AD320" s="70"/>
      <c r="AE320" s="70"/>
      <c r="AF320" s="84"/>
      <c r="AG320" s="84"/>
      <c r="AH320" s="84"/>
      <c r="AI320" s="84"/>
      <c r="AJ320" s="84"/>
      <c r="AK320" s="84"/>
      <c r="AL320" s="84"/>
      <c r="AM320" s="84"/>
      <c r="AN320" s="84"/>
      <c r="AO320" s="84"/>
      <c r="AP320" s="84"/>
      <c r="AQ320" s="84"/>
      <c r="AR320" s="84"/>
      <c r="AS320" s="84"/>
      <c r="AT320" s="84"/>
      <c r="AU320" s="84"/>
      <c r="AV320" s="84"/>
      <c r="AW320" s="84"/>
    </row>
    <row r="321" spans="15:49" s="68" customFormat="1" ht="12.75">
      <c r="O321" s="84"/>
      <c r="P321" s="70"/>
      <c r="Q321" s="70"/>
      <c r="R321" s="70"/>
      <c r="S321" s="70"/>
      <c r="T321" s="70"/>
      <c r="U321" s="70"/>
      <c r="V321" s="70"/>
      <c r="W321" s="70"/>
      <c r="X321" s="70"/>
      <c r="Y321" s="70"/>
      <c r="Z321" s="70"/>
      <c r="AA321" s="70"/>
      <c r="AB321" s="70"/>
      <c r="AC321" s="70"/>
      <c r="AD321" s="70"/>
      <c r="AE321" s="70"/>
      <c r="AF321" s="84"/>
      <c r="AG321" s="84"/>
      <c r="AH321" s="84"/>
      <c r="AI321" s="84"/>
      <c r="AJ321" s="84"/>
      <c r="AK321" s="84"/>
      <c r="AL321" s="84"/>
      <c r="AM321" s="84"/>
      <c r="AN321" s="84"/>
      <c r="AO321" s="84"/>
      <c r="AP321" s="84"/>
      <c r="AQ321" s="84"/>
      <c r="AR321" s="84"/>
      <c r="AS321" s="84"/>
      <c r="AT321" s="84"/>
      <c r="AU321" s="84"/>
      <c r="AV321" s="84"/>
      <c r="AW321" s="84"/>
    </row>
    <row r="322" spans="15:49" s="68" customFormat="1" ht="12.75">
      <c r="O322" s="84"/>
      <c r="P322" s="70"/>
      <c r="Q322" s="70"/>
      <c r="R322" s="70"/>
      <c r="S322" s="70"/>
      <c r="T322" s="70"/>
      <c r="U322" s="70"/>
      <c r="V322" s="70"/>
      <c r="W322" s="70"/>
      <c r="X322" s="70"/>
      <c r="Y322" s="70"/>
      <c r="Z322" s="70"/>
      <c r="AA322" s="70"/>
      <c r="AB322" s="70"/>
      <c r="AC322" s="70"/>
      <c r="AD322" s="70"/>
      <c r="AE322" s="70"/>
      <c r="AF322" s="84"/>
      <c r="AG322" s="84"/>
      <c r="AH322" s="84"/>
      <c r="AI322" s="84"/>
      <c r="AJ322" s="84"/>
      <c r="AK322" s="84"/>
      <c r="AL322" s="84"/>
      <c r="AM322" s="84"/>
      <c r="AN322" s="84"/>
      <c r="AO322" s="84"/>
      <c r="AP322" s="84"/>
      <c r="AQ322" s="84"/>
      <c r="AR322" s="84"/>
      <c r="AS322" s="84"/>
      <c r="AT322" s="84"/>
      <c r="AU322" s="84"/>
      <c r="AV322" s="84"/>
      <c r="AW322" s="84"/>
    </row>
    <row r="323" spans="15:49" s="68" customFormat="1" ht="12.75">
      <c r="O323" s="84"/>
      <c r="P323" s="70"/>
      <c r="Q323" s="70"/>
      <c r="R323" s="70"/>
      <c r="S323" s="70"/>
      <c r="T323" s="70"/>
      <c r="U323" s="70"/>
      <c r="V323" s="70"/>
      <c r="W323" s="70"/>
      <c r="X323" s="70"/>
      <c r="Y323" s="70"/>
      <c r="Z323" s="70"/>
      <c r="AA323" s="70"/>
      <c r="AB323" s="70"/>
      <c r="AC323" s="70"/>
      <c r="AD323" s="70"/>
      <c r="AE323" s="70"/>
      <c r="AF323" s="84"/>
      <c r="AG323" s="84"/>
      <c r="AH323" s="84"/>
      <c r="AI323" s="84"/>
      <c r="AJ323" s="84"/>
      <c r="AK323" s="84"/>
      <c r="AL323" s="84"/>
      <c r="AM323" s="84"/>
      <c r="AN323" s="84"/>
      <c r="AO323" s="84"/>
      <c r="AP323" s="84"/>
      <c r="AQ323" s="84"/>
      <c r="AR323" s="84"/>
      <c r="AS323" s="84"/>
      <c r="AT323" s="84"/>
      <c r="AU323" s="84"/>
      <c r="AV323" s="84"/>
      <c r="AW323" s="84"/>
    </row>
    <row r="324" spans="15:49" s="68" customFormat="1" ht="12.75">
      <c r="O324" s="84"/>
      <c r="P324" s="70"/>
      <c r="Q324" s="70"/>
      <c r="R324" s="70"/>
      <c r="S324" s="70"/>
      <c r="T324" s="70"/>
      <c r="U324" s="70"/>
      <c r="V324" s="70"/>
      <c r="W324" s="70"/>
      <c r="X324" s="70"/>
      <c r="Y324" s="70"/>
      <c r="Z324" s="70"/>
      <c r="AA324" s="70"/>
      <c r="AB324" s="70"/>
      <c r="AC324" s="70"/>
      <c r="AD324" s="70"/>
      <c r="AE324" s="70"/>
      <c r="AF324" s="84"/>
      <c r="AG324" s="84"/>
      <c r="AH324" s="84"/>
      <c r="AI324" s="84"/>
      <c r="AJ324" s="84"/>
      <c r="AK324" s="84"/>
      <c r="AL324" s="84"/>
      <c r="AM324" s="84"/>
      <c r="AN324" s="84"/>
      <c r="AO324" s="84"/>
      <c r="AP324" s="84"/>
      <c r="AQ324" s="84"/>
      <c r="AR324" s="84"/>
      <c r="AS324" s="84"/>
      <c r="AT324" s="84"/>
      <c r="AU324" s="84"/>
      <c r="AV324" s="84"/>
      <c r="AW324" s="84"/>
    </row>
    <row r="325" spans="15:49" s="68" customFormat="1" ht="12.75">
      <c r="O325" s="84"/>
      <c r="P325" s="70"/>
      <c r="Q325" s="70"/>
      <c r="R325" s="70"/>
      <c r="S325" s="70"/>
      <c r="T325" s="70"/>
      <c r="U325" s="70"/>
      <c r="V325" s="70"/>
      <c r="W325" s="70"/>
      <c r="X325" s="70"/>
      <c r="Y325" s="70"/>
      <c r="Z325" s="70"/>
      <c r="AA325" s="70"/>
      <c r="AB325" s="70"/>
      <c r="AC325" s="70"/>
      <c r="AD325" s="70"/>
      <c r="AE325" s="70"/>
      <c r="AF325" s="84"/>
      <c r="AG325" s="84"/>
      <c r="AH325" s="84"/>
      <c r="AI325" s="84"/>
      <c r="AJ325" s="84"/>
      <c r="AK325" s="84"/>
      <c r="AL325" s="84"/>
      <c r="AM325" s="84"/>
      <c r="AN325" s="84"/>
      <c r="AO325" s="84"/>
      <c r="AP325" s="84"/>
      <c r="AQ325" s="84"/>
      <c r="AR325" s="84"/>
      <c r="AS325" s="84"/>
      <c r="AT325" s="84"/>
      <c r="AU325" s="84"/>
      <c r="AV325" s="84"/>
      <c r="AW325" s="84"/>
    </row>
    <row r="326" spans="15:49" s="68" customFormat="1" ht="12.75">
      <c r="O326" s="84"/>
      <c r="P326" s="70"/>
      <c r="Q326" s="70"/>
      <c r="R326" s="70"/>
      <c r="S326" s="70"/>
      <c r="T326" s="70"/>
      <c r="U326" s="70"/>
      <c r="V326" s="70"/>
      <c r="W326" s="70"/>
      <c r="X326" s="70"/>
      <c r="Y326" s="70"/>
      <c r="Z326" s="70"/>
      <c r="AA326" s="70"/>
      <c r="AB326" s="70"/>
      <c r="AC326" s="70"/>
      <c r="AD326" s="70"/>
      <c r="AE326" s="70"/>
      <c r="AF326" s="84"/>
      <c r="AG326" s="84"/>
      <c r="AH326" s="84"/>
      <c r="AI326" s="84"/>
      <c r="AJ326" s="84"/>
      <c r="AK326" s="84"/>
      <c r="AL326" s="84"/>
      <c r="AM326" s="84"/>
      <c r="AN326" s="84"/>
      <c r="AO326" s="84"/>
      <c r="AP326" s="84"/>
      <c r="AQ326" s="84"/>
      <c r="AR326" s="84"/>
      <c r="AS326" s="84"/>
      <c r="AT326" s="84"/>
      <c r="AU326" s="84"/>
      <c r="AV326" s="84"/>
      <c r="AW326" s="84"/>
    </row>
    <row r="327" spans="15:49" s="68" customFormat="1" ht="12.75">
      <c r="O327" s="84"/>
      <c r="P327" s="70"/>
      <c r="Q327" s="70"/>
      <c r="R327" s="70"/>
      <c r="S327" s="70"/>
      <c r="T327" s="70"/>
      <c r="U327" s="70"/>
      <c r="V327" s="70"/>
      <c r="W327" s="70"/>
      <c r="X327" s="70"/>
      <c r="Y327" s="70"/>
      <c r="Z327" s="70"/>
      <c r="AA327" s="70"/>
      <c r="AB327" s="70"/>
      <c r="AC327" s="70"/>
      <c r="AD327" s="70"/>
      <c r="AE327" s="70"/>
      <c r="AF327" s="84"/>
      <c r="AG327" s="84"/>
      <c r="AH327" s="84"/>
      <c r="AI327" s="84"/>
      <c r="AJ327" s="84"/>
      <c r="AK327" s="84"/>
      <c r="AL327" s="84"/>
      <c r="AM327" s="84"/>
      <c r="AN327" s="84"/>
      <c r="AO327" s="84"/>
      <c r="AP327" s="84"/>
      <c r="AQ327" s="84"/>
      <c r="AR327" s="84"/>
      <c r="AS327" s="84"/>
      <c r="AT327" s="84"/>
      <c r="AU327" s="84"/>
      <c r="AV327" s="84"/>
      <c r="AW327" s="84"/>
    </row>
    <row r="328" spans="15:49" s="68" customFormat="1" ht="12.75">
      <c r="O328" s="84"/>
      <c r="P328" s="70"/>
      <c r="Q328" s="70"/>
      <c r="R328" s="70"/>
      <c r="S328" s="70"/>
      <c r="T328" s="70"/>
      <c r="U328" s="70"/>
      <c r="V328" s="70"/>
      <c r="W328" s="70"/>
      <c r="X328" s="70"/>
      <c r="Y328" s="70"/>
      <c r="Z328" s="70"/>
      <c r="AA328" s="70"/>
      <c r="AB328" s="70"/>
      <c r="AC328" s="70"/>
      <c r="AD328" s="70"/>
      <c r="AE328" s="70"/>
      <c r="AF328" s="84"/>
      <c r="AG328" s="84"/>
      <c r="AH328" s="84"/>
      <c r="AI328" s="84"/>
      <c r="AJ328" s="84"/>
      <c r="AK328" s="84"/>
      <c r="AL328" s="84"/>
      <c r="AM328" s="84"/>
      <c r="AN328" s="84"/>
      <c r="AO328" s="84"/>
      <c r="AP328" s="84"/>
      <c r="AQ328" s="84"/>
      <c r="AR328" s="84"/>
      <c r="AS328" s="84"/>
      <c r="AT328" s="84"/>
      <c r="AU328" s="84"/>
      <c r="AV328" s="84"/>
      <c r="AW328" s="84"/>
    </row>
    <row r="329" spans="15:49" s="68" customFormat="1" ht="12.75">
      <c r="O329" s="84"/>
      <c r="P329" s="70"/>
      <c r="Q329" s="70"/>
      <c r="R329" s="70"/>
      <c r="S329" s="70"/>
      <c r="T329" s="70"/>
      <c r="U329" s="70"/>
      <c r="V329" s="70"/>
      <c r="W329" s="70"/>
      <c r="X329" s="70"/>
      <c r="Y329" s="70"/>
      <c r="Z329" s="70"/>
      <c r="AA329" s="70"/>
      <c r="AB329" s="70"/>
      <c r="AC329" s="70"/>
      <c r="AD329" s="70"/>
      <c r="AE329" s="70"/>
      <c r="AF329" s="84"/>
      <c r="AG329" s="84"/>
      <c r="AH329" s="84"/>
      <c r="AI329" s="84"/>
      <c r="AJ329" s="84"/>
      <c r="AK329" s="84"/>
      <c r="AL329" s="84"/>
      <c r="AM329" s="84"/>
      <c r="AN329" s="84"/>
      <c r="AO329" s="84"/>
      <c r="AP329" s="84"/>
      <c r="AQ329" s="84"/>
      <c r="AR329" s="84"/>
      <c r="AS329" s="84"/>
      <c r="AT329" s="84"/>
      <c r="AU329" s="84"/>
      <c r="AV329" s="84"/>
      <c r="AW329" s="84"/>
    </row>
    <row r="330" spans="1:49" s="68" customFormat="1" ht="12.75">
      <c r="A330" s="56"/>
      <c r="B330" s="56"/>
      <c r="C330" s="56"/>
      <c r="D330" s="56"/>
      <c r="E330" s="61"/>
      <c r="F330" s="61"/>
      <c r="G330" s="61"/>
      <c r="H330" s="61"/>
      <c r="I330" s="61"/>
      <c r="J330" s="61"/>
      <c r="K330" s="61"/>
      <c r="L330" s="61"/>
      <c r="O330" s="84"/>
      <c r="P330" s="70"/>
      <c r="Q330" s="70"/>
      <c r="R330" s="70"/>
      <c r="S330" s="70"/>
      <c r="T330" s="70"/>
      <c r="U330" s="70"/>
      <c r="V330" s="70"/>
      <c r="W330" s="70"/>
      <c r="X330" s="70"/>
      <c r="Y330" s="70"/>
      <c r="Z330" s="70"/>
      <c r="AA330" s="70"/>
      <c r="AB330" s="70"/>
      <c r="AC330" s="70"/>
      <c r="AD330" s="70"/>
      <c r="AE330" s="70"/>
      <c r="AF330" s="84"/>
      <c r="AG330" s="84"/>
      <c r="AH330" s="84"/>
      <c r="AI330" s="84"/>
      <c r="AJ330" s="84"/>
      <c r="AK330" s="84"/>
      <c r="AL330" s="84"/>
      <c r="AM330" s="84"/>
      <c r="AN330" s="84"/>
      <c r="AO330" s="84"/>
      <c r="AP330" s="84"/>
      <c r="AQ330" s="84"/>
      <c r="AR330" s="84"/>
      <c r="AS330" s="84"/>
      <c r="AT330" s="84"/>
      <c r="AU330" s="84"/>
      <c r="AV330" s="84"/>
      <c r="AW330" s="84"/>
    </row>
    <row r="331" spans="1:49" s="68" customFormat="1" ht="12.75">
      <c r="A331" s="56"/>
      <c r="B331" s="56"/>
      <c r="C331" s="56"/>
      <c r="D331" s="56"/>
      <c r="E331" s="61"/>
      <c r="F331" s="61"/>
      <c r="G331" s="61"/>
      <c r="H331" s="61"/>
      <c r="I331" s="61"/>
      <c r="J331" s="61"/>
      <c r="K331" s="61"/>
      <c r="L331" s="61"/>
      <c r="O331" s="84"/>
      <c r="P331" s="70"/>
      <c r="Q331" s="70"/>
      <c r="R331" s="70"/>
      <c r="S331" s="70"/>
      <c r="T331" s="70"/>
      <c r="U331" s="70"/>
      <c r="V331" s="70"/>
      <c r="W331" s="70"/>
      <c r="X331" s="70"/>
      <c r="Y331" s="70"/>
      <c r="Z331" s="70"/>
      <c r="AA331" s="70"/>
      <c r="AB331" s="70"/>
      <c r="AC331" s="70"/>
      <c r="AD331" s="70"/>
      <c r="AE331" s="70"/>
      <c r="AF331" s="84"/>
      <c r="AG331" s="84"/>
      <c r="AH331" s="84"/>
      <c r="AI331" s="84"/>
      <c r="AJ331" s="84"/>
      <c r="AK331" s="84"/>
      <c r="AL331" s="84"/>
      <c r="AM331" s="84"/>
      <c r="AN331" s="84"/>
      <c r="AO331" s="84"/>
      <c r="AP331" s="84"/>
      <c r="AQ331" s="84"/>
      <c r="AR331" s="84"/>
      <c r="AS331" s="84"/>
      <c r="AT331" s="84"/>
      <c r="AU331" s="84"/>
      <c r="AV331" s="84"/>
      <c r="AW331" s="84"/>
    </row>
    <row r="332" spans="1:49" s="68" customFormat="1" ht="12.75">
      <c r="A332" s="56"/>
      <c r="B332" s="56"/>
      <c r="C332" s="56"/>
      <c r="D332" s="56"/>
      <c r="E332" s="61"/>
      <c r="F332" s="61"/>
      <c r="G332" s="61"/>
      <c r="H332" s="61"/>
      <c r="I332" s="61"/>
      <c r="J332" s="61"/>
      <c r="K332" s="61"/>
      <c r="L332" s="61"/>
      <c r="O332" s="84"/>
      <c r="P332" s="70"/>
      <c r="Q332" s="70"/>
      <c r="R332" s="70"/>
      <c r="S332" s="70"/>
      <c r="T332" s="70"/>
      <c r="U332" s="70"/>
      <c r="V332" s="70"/>
      <c r="W332" s="70"/>
      <c r="X332" s="70"/>
      <c r="Y332" s="70"/>
      <c r="Z332" s="70"/>
      <c r="AA332" s="70"/>
      <c r="AB332" s="70"/>
      <c r="AC332" s="70"/>
      <c r="AD332" s="70"/>
      <c r="AE332" s="70"/>
      <c r="AF332" s="84"/>
      <c r="AG332" s="84"/>
      <c r="AH332" s="84"/>
      <c r="AI332" s="84"/>
      <c r="AJ332" s="84"/>
      <c r="AK332" s="84"/>
      <c r="AL332" s="84"/>
      <c r="AM332" s="84"/>
      <c r="AN332" s="84"/>
      <c r="AO332" s="84"/>
      <c r="AP332" s="84"/>
      <c r="AQ332" s="84"/>
      <c r="AR332" s="84"/>
      <c r="AS332" s="84"/>
      <c r="AT332" s="84"/>
      <c r="AU332" s="84"/>
      <c r="AV332" s="84"/>
      <c r="AW332" s="84"/>
    </row>
  </sheetData>
  <mergeCells count="4">
    <mergeCell ref="B114:L114"/>
    <mergeCell ref="A1:L1"/>
    <mergeCell ref="A2:L2"/>
    <mergeCell ref="S30:X30"/>
  </mergeCells>
  <printOptions/>
  <pageMargins left="0.27" right="0.16" top="0.33" bottom="0.2" header="0.24" footer="0.2"/>
  <pageSetup horizontalDpi="600" verticalDpi="600" orientation="landscape" paperSize="9"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2:AU175"/>
  <sheetViews>
    <sheetView workbookViewId="0" topLeftCell="A1">
      <selection activeCell="H11" sqref="H11"/>
    </sheetView>
  </sheetViews>
  <sheetFormatPr defaultColWidth="9.140625" defaultRowHeight="12.75"/>
  <cols>
    <col min="1" max="1" width="5.28125" style="0" customWidth="1"/>
    <col min="2" max="2" width="44.57421875" style="0" customWidth="1"/>
    <col min="3" max="3" width="21.00390625" style="0" customWidth="1"/>
    <col min="4" max="4" width="10.140625" style="32" customWidth="1"/>
    <col min="5" max="5" width="13.140625" style="0" customWidth="1"/>
    <col min="9" max="9" width="20.140625" style="0" customWidth="1"/>
  </cols>
  <sheetData>
    <row r="1" ht="0.75" customHeight="1"/>
    <row r="2" spans="1:5" ht="31.5" customHeight="1">
      <c r="A2" s="408" t="s">
        <v>704</v>
      </c>
      <c r="B2" s="408"/>
      <c r="C2" s="408"/>
      <c r="D2" s="408"/>
      <c r="E2" s="408"/>
    </row>
    <row r="3" spans="1:5" ht="33" customHeight="1">
      <c r="A3" s="409" t="s">
        <v>709</v>
      </c>
      <c r="B3" s="409"/>
      <c r="C3" s="409"/>
      <c r="D3" s="409"/>
      <c r="E3" s="409"/>
    </row>
    <row r="4" spans="1:6" ht="46.5" customHeight="1">
      <c r="A4" s="333" t="s">
        <v>0</v>
      </c>
      <c r="B4" s="334" t="s">
        <v>74</v>
      </c>
      <c r="C4" s="334" t="s">
        <v>84</v>
      </c>
      <c r="D4" s="335" t="s">
        <v>2</v>
      </c>
      <c r="E4" s="336" t="s">
        <v>636</v>
      </c>
      <c r="F4" t="s">
        <v>80</v>
      </c>
    </row>
    <row r="5" spans="1:25" s="48" customFormat="1" ht="17.25" customHeight="1">
      <c r="A5" s="337" t="s">
        <v>628</v>
      </c>
      <c r="B5" s="337" t="s">
        <v>629</v>
      </c>
      <c r="C5" s="337" t="s">
        <v>630</v>
      </c>
      <c r="D5" s="337" t="s">
        <v>631</v>
      </c>
      <c r="E5" s="337" t="s">
        <v>632</v>
      </c>
      <c r="F5" s="47"/>
      <c r="G5" s="47"/>
      <c r="H5" s="47"/>
      <c r="I5" s="47"/>
      <c r="J5" s="47"/>
      <c r="K5" s="47"/>
      <c r="L5" s="47"/>
      <c r="M5" s="47"/>
      <c r="N5" s="47"/>
      <c r="O5" s="47"/>
      <c r="P5" s="47"/>
      <c r="Q5" s="47"/>
      <c r="R5" s="47"/>
      <c r="S5" s="47"/>
      <c r="T5" s="47"/>
      <c r="U5" s="47"/>
      <c r="V5" s="47"/>
      <c r="W5" s="47"/>
      <c r="X5" s="47"/>
      <c r="Y5" s="47"/>
    </row>
    <row r="6" spans="1:47" s="87" customFormat="1" ht="19.5" customHeight="1">
      <c r="A6" s="105">
        <v>1</v>
      </c>
      <c r="B6" s="410" t="s">
        <v>662</v>
      </c>
      <c r="C6" s="411"/>
      <c r="D6" s="411"/>
      <c r="E6" s="412"/>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row>
    <row r="7" spans="1:47" s="278" customFormat="1" ht="21" customHeight="1">
      <c r="A7" s="289">
        <v>1</v>
      </c>
      <c r="B7" s="292" t="s">
        <v>360</v>
      </c>
      <c r="C7" s="289" t="s">
        <v>361</v>
      </c>
      <c r="D7" s="289" t="s">
        <v>362</v>
      </c>
      <c r="E7" s="348">
        <v>1474000</v>
      </c>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row>
    <row r="8" spans="1:47" s="278" customFormat="1" ht="16.5" customHeight="1">
      <c r="A8" s="291">
        <v>2</v>
      </c>
      <c r="B8" s="290" t="s">
        <v>363</v>
      </c>
      <c r="C8" s="291" t="s">
        <v>364</v>
      </c>
      <c r="D8" s="291" t="s">
        <v>362</v>
      </c>
      <c r="E8" s="349">
        <v>1795000</v>
      </c>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row>
    <row r="9" spans="1:47" s="278" customFormat="1" ht="21.75" customHeight="1">
      <c r="A9" s="291">
        <v>3</v>
      </c>
      <c r="B9" s="290" t="s">
        <v>365</v>
      </c>
      <c r="C9" s="291" t="s">
        <v>366</v>
      </c>
      <c r="D9" s="291" t="s">
        <v>362</v>
      </c>
      <c r="E9" s="349">
        <v>1808000</v>
      </c>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row>
    <row r="10" spans="1:47" s="278" customFormat="1" ht="20.25" customHeight="1">
      <c r="A10" s="291">
        <v>4</v>
      </c>
      <c r="B10" s="290" t="s">
        <v>367</v>
      </c>
      <c r="C10" s="291" t="s">
        <v>368</v>
      </c>
      <c r="D10" s="291" t="s">
        <v>362</v>
      </c>
      <c r="E10" s="349">
        <v>1836000</v>
      </c>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row>
    <row r="11" spans="1:47" s="278" customFormat="1" ht="24" customHeight="1">
      <c r="A11" s="291">
        <v>5</v>
      </c>
      <c r="B11" s="290" t="s">
        <v>369</v>
      </c>
      <c r="C11" s="291" t="s">
        <v>370</v>
      </c>
      <c r="D11" s="291" t="s">
        <v>362</v>
      </c>
      <c r="E11" s="349">
        <v>2081000</v>
      </c>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row>
    <row r="12" spans="1:47" s="278" customFormat="1" ht="24" customHeight="1">
      <c r="A12" s="291">
        <v>6</v>
      </c>
      <c r="B12" s="290" t="s">
        <v>371</v>
      </c>
      <c r="C12" s="291" t="s">
        <v>372</v>
      </c>
      <c r="D12" s="291" t="s">
        <v>362</v>
      </c>
      <c r="E12" s="349">
        <v>2188000</v>
      </c>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row>
    <row r="13" spans="1:47" s="278" customFormat="1" ht="24" customHeight="1">
      <c r="A13" s="291">
        <v>7</v>
      </c>
      <c r="B13" s="290" t="s">
        <v>373</v>
      </c>
      <c r="C13" s="291" t="s">
        <v>374</v>
      </c>
      <c r="D13" s="291" t="s">
        <v>362</v>
      </c>
      <c r="E13" s="349">
        <v>2017000</v>
      </c>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row>
    <row r="14" spans="1:47" s="278" customFormat="1" ht="24" customHeight="1">
      <c r="A14" s="291">
        <v>8</v>
      </c>
      <c r="B14" s="290" t="s">
        <v>375</v>
      </c>
      <c r="C14" s="291" t="s">
        <v>376</v>
      </c>
      <c r="D14" s="291" t="s">
        <v>362</v>
      </c>
      <c r="E14" s="349">
        <v>2263000</v>
      </c>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row>
    <row r="15" spans="1:47" s="278" customFormat="1" ht="24" customHeight="1">
      <c r="A15" s="291">
        <v>9</v>
      </c>
      <c r="B15" s="290" t="s">
        <v>377</v>
      </c>
      <c r="C15" s="291" t="s">
        <v>378</v>
      </c>
      <c r="D15" s="291" t="s">
        <v>362</v>
      </c>
      <c r="E15" s="349">
        <v>2457000</v>
      </c>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row>
    <row r="16" spans="1:47" s="278" customFormat="1" ht="24" customHeight="1">
      <c r="A16" s="291">
        <v>10</v>
      </c>
      <c r="B16" s="290" t="s">
        <v>379</v>
      </c>
      <c r="C16" s="291" t="s">
        <v>390</v>
      </c>
      <c r="D16" s="291" t="s">
        <v>362</v>
      </c>
      <c r="E16" s="349">
        <v>1615000</v>
      </c>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row>
    <row r="17" spans="1:47" s="278" customFormat="1" ht="24" customHeight="1">
      <c r="A17" s="291">
        <v>11</v>
      </c>
      <c r="B17" s="290" t="s">
        <v>380</v>
      </c>
      <c r="C17" s="291" t="s">
        <v>391</v>
      </c>
      <c r="D17" s="291" t="s">
        <v>362</v>
      </c>
      <c r="E17" s="349">
        <v>1745000</v>
      </c>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row>
    <row r="18" spans="1:47" s="278" customFormat="1" ht="24" customHeight="1">
      <c r="A18" s="291">
        <v>12</v>
      </c>
      <c r="B18" s="290" t="s">
        <v>381</v>
      </c>
      <c r="C18" s="291" t="s">
        <v>392</v>
      </c>
      <c r="D18" s="291" t="s">
        <v>362</v>
      </c>
      <c r="E18" s="349">
        <v>1871000</v>
      </c>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row>
    <row r="19" spans="1:47" s="278" customFormat="1" ht="24" customHeight="1">
      <c r="A19" s="291">
        <v>13</v>
      </c>
      <c r="B19" s="290" t="s">
        <v>382</v>
      </c>
      <c r="C19" s="291" t="s">
        <v>393</v>
      </c>
      <c r="D19" s="291" t="s">
        <v>362</v>
      </c>
      <c r="E19" s="349">
        <v>2024000</v>
      </c>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row>
    <row r="20" spans="1:47" s="278" customFormat="1" ht="24" customHeight="1">
      <c r="A20" s="291">
        <v>14</v>
      </c>
      <c r="B20" s="290" t="s">
        <v>382</v>
      </c>
      <c r="C20" s="291" t="s">
        <v>394</v>
      </c>
      <c r="D20" s="291" t="s">
        <v>362</v>
      </c>
      <c r="E20" s="349">
        <v>2114000</v>
      </c>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row>
    <row r="21" spans="1:47" s="278" customFormat="1" ht="24" customHeight="1">
      <c r="A21" s="291">
        <v>15</v>
      </c>
      <c r="B21" s="290" t="s">
        <v>382</v>
      </c>
      <c r="C21" s="291" t="s">
        <v>395</v>
      </c>
      <c r="D21" s="291" t="s">
        <v>362</v>
      </c>
      <c r="E21" s="349">
        <v>2174000</v>
      </c>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row>
    <row r="22" spans="1:47" s="278" customFormat="1" ht="24" customHeight="1">
      <c r="A22" s="291">
        <v>16</v>
      </c>
      <c r="B22" s="290" t="s">
        <v>383</v>
      </c>
      <c r="C22" s="291" t="s">
        <v>396</v>
      </c>
      <c r="D22" s="291" t="s">
        <v>362</v>
      </c>
      <c r="E22" s="349">
        <v>2117000</v>
      </c>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row>
    <row r="23" spans="1:47" s="278" customFormat="1" ht="24" customHeight="1">
      <c r="A23" s="291">
        <v>17</v>
      </c>
      <c r="B23" s="290" t="s">
        <v>383</v>
      </c>
      <c r="C23" s="291" t="s">
        <v>397</v>
      </c>
      <c r="D23" s="291" t="s">
        <v>362</v>
      </c>
      <c r="E23" s="349">
        <v>2290000</v>
      </c>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row>
    <row r="24" spans="1:47" s="278" customFormat="1" ht="24" customHeight="1">
      <c r="A24" s="291">
        <v>18</v>
      </c>
      <c r="B24" s="290" t="s">
        <v>384</v>
      </c>
      <c r="C24" s="291" t="s">
        <v>398</v>
      </c>
      <c r="D24" s="291" t="s">
        <v>362</v>
      </c>
      <c r="E24" s="349">
        <v>2382000</v>
      </c>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row>
    <row r="25" spans="1:47" s="278" customFormat="1" ht="24" customHeight="1">
      <c r="A25" s="291">
        <v>19</v>
      </c>
      <c r="B25" s="290" t="s">
        <v>385</v>
      </c>
      <c r="C25" s="291" t="s">
        <v>399</v>
      </c>
      <c r="D25" s="291" t="s">
        <v>362</v>
      </c>
      <c r="E25" s="349">
        <v>2201000</v>
      </c>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row>
    <row r="26" spans="1:47" s="278" customFormat="1" ht="24" customHeight="1">
      <c r="A26" s="291">
        <v>20</v>
      </c>
      <c r="B26" s="290" t="s">
        <v>385</v>
      </c>
      <c r="C26" s="291" t="s">
        <v>400</v>
      </c>
      <c r="D26" s="291" t="s">
        <v>362</v>
      </c>
      <c r="E26" s="349">
        <v>2352000</v>
      </c>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row>
    <row r="27" spans="1:47" s="278" customFormat="1" ht="24" customHeight="1">
      <c r="A27" s="291">
        <v>21</v>
      </c>
      <c r="B27" s="290" t="s">
        <v>385</v>
      </c>
      <c r="C27" s="291" t="s">
        <v>401</v>
      </c>
      <c r="D27" s="291" t="s">
        <v>362</v>
      </c>
      <c r="E27" s="349">
        <v>2741000</v>
      </c>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row>
    <row r="28" spans="1:47" s="278" customFormat="1" ht="24" customHeight="1">
      <c r="A28" s="291">
        <v>22</v>
      </c>
      <c r="B28" s="290" t="s">
        <v>386</v>
      </c>
      <c r="C28" s="291" t="s">
        <v>402</v>
      </c>
      <c r="D28" s="291" t="s">
        <v>362</v>
      </c>
      <c r="E28" s="349">
        <v>3085000</v>
      </c>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row>
    <row r="29" spans="1:47" s="278" customFormat="1" ht="24" customHeight="1">
      <c r="A29" s="291">
        <v>23</v>
      </c>
      <c r="B29" s="290" t="s">
        <v>428</v>
      </c>
      <c r="C29" s="291" t="s">
        <v>403</v>
      </c>
      <c r="D29" s="291" t="s">
        <v>362</v>
      </c>
      <c r="E29" s="349">
        <v>3344000</v>
      </c>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row>
    <row r="30" spans="1:47" s="278" customFormat="1" ht="24.75" customHeight="1">
      <c r="A30" s="291">
        <v>24</v>
      </c>
      <c r="B30" s="290" t="s">
        <v>386</v>
      </c>
      <c r="C30" s="291" t="s">
        <v>404</v>
      </c>
      <c r="D30" s="291" t="s">
        <v>362</v>
      </c>
      <c r="E30" s="349">
        <v>3912000</v>
      </c>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row>
    <row r="31" spans="1:47" s="278" customFormat="1" ht="20.25" customHeight="1">
      <c r="A31" s="291">
        <v>25</v>
      </c>
      <c r="B31" s="290" t="s">
        <v>386</v>
      </c>
      <c r="C31" s="291" t="s">
        <v>407</v>
      </c>
      <c r="D31" s="291" t="s">
        <v>362</v>
      </c>
      <c r="E31" s="349">
        <v>4684000</v>
      </c>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row>
    <row r="32" spans="1:47" s="278" customFormat="1" ht="27.75" customHeight="1">
      <c r="A32" s="291">
        <v>26</v>
      </c>
      <c r="B32" s="290" t="s">
        <v>387</v>
      </c>
      <c r="C32" s="291" t="s">
        <v>408</v>
      </c>
      <c r="D32" s="291" t="s">
        <v>362</v>
      </c>
      <c r="E32" s="349">
        <v>4669000</v>
      </c>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row>
    <row r="33" spans="1:47" s="278" customFormat="1" ht="21" customHeight="1">
      <c r="A33" s="291">
        <v>27</v>
      </c>
      <c r="B33" s="290" t="s">
        <v>387</v>
      </c>
      <c r="C33" s="291" t="s">
        <v>409</v>
      </c>
      <c r="D33" s="291" t="s">
        <v>362</v>
      </c>
      <c r="E33" s="349">
        <v>5512000</v>
      </c>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row>
    <row r="34" spans="1:47" s="278" customFormat="1" ht="19.5" customHeight="1">
      <c r="A34" s="291">
        <v>28</v>
      </c>
      <c r="B34" s="290" t="s">
        <v>387</v>
      </c>
      <c r="C34" s="291" t="s">
        <v>410</v>
      </c>
      <c r="D34" s="291" t="s">
        <v>362</v>
      </c>
      <c r="E34" s="349">
        <v>6646000</v>
      </c>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row>
    <row r="35" spans="1:47" s="278" customFormat="1" ht="27.75" customHeight="1">
      <c r="A35" s="291">
        <v>29</v>
      </c>
      <c r="B35" s="290" t="s">
        <v>387</v>
      </c>
      <c r="C35" s="291" t="s">
        <v>411</v>
      </c>
      <c r="D35" s="291" t="s">
        <v>362</v>
      </c>
      <c r="E35" s="349">
        <v>7188000</v>
      </c>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row>
    <row r="36" spans="1:47" s="278" customFormat="1" ht="27.75" customHeight="1">
      <c r="A36" s="291">
        <v>30</v>
      </c>
      <c r="B36" s="290" t="s">
        <v>388</v>
      </c>
      <c r="C36" s="291" t="s">
        <v>412</v>
      </c>
      <c r="D36" s="291" t="s">
        <v>362</v>
      </c>
      <c r="E36" s="349">
        <v>8744000</v>
      </c>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row>
    <row r="37" spans="1:47" s="278" customFormat="1" ht="27.75" customHeight="1">
      <c r="A37" s="291">
        <v>31</v>
      </c>
      <c r="B37" s="290" t="s">
        <v>388</v>
      </c>
      <c r="C37" s="291" t="s">
        <v>413</v>
      </c>
      <c r="D37" s="291" t="s">
        <v>362</v>
      </c>
      <c r="E37" s="349">
        <v>10549000</v>
      </c>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row>
    <row r="38" spans="1:47" s="278" customFormat="1" ht="27.75" customHeight="1">
      <c r="A38" s="291">
        <v>32</v>
      </c>
      <c r="B38" s="290" t="s">
        <v>388</v>
      </c>
      <c r="C38" s="291" t="s">
        <v>414</v>
      </c>
      <c r="D38" s="291" t="s">
        <v>362</v>
      </c>
      <c r="E38" s="349">
        <v>11718000</v>
      </c>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row>
    <row r="39" spans="1:47" s="278" customFormat="1" ht="27.75" customHeight="1">
      <c r="A39" s="291">
        <v>33</v>
      </c>
      <c r="B39" s="290" t="s">
        <v>388</v>
      </c>
      <c r="C39" s="291" t="s">
        <v>415</v>
      </c>
      <c r="D39" s="291" t="s">
        <v>362</v>
      </c>
      <c r="E39" s="349">
        <v>12006000</v>
      </c>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row>
    <row r="40" spans="1:47" s="278" customFormat="1" ht="27.75" customHeight="1">
      <c r="A40" s="291">
        <v>34</v>
      </c>
      <c r="B40" s="290" t="s">
        <v>429</v>
      </c>
      <c r="C40" s="291" t="s">
        <v>416</v>
      </c>
      <c r="D40" s="291" t="s">
        <v>362</v>
      </c>
      <c r="E40" s="349">
        <v>11868000</v>
      </c>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row>
    <row r="41" spans="1:47" s="278" customFormat="1" ht="27.75" customHeight="1">
      <c r="A41" s="291">
        <v>35</v>
      </c>
      <c r="B41" s="290" t="s">
        <v>430</v>
      </c>
      <c r="C41" s="291" t="s">
        <v>417</v>
      </c>
      <c r="D41" s="291" t="s">
        <v>362</v>
      </c>
      <c r="E41" s="349">
        <v>12582000</v>
      </c>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row>
    <row r="42" spans="1:47" s="278" customFormat="1" ht="27.75" customHeight="1">
      <c r="A42" s="291">
        <v>36</v>
      </c>
      <c r="B42" s="290" t="s">
        <v>430</v>
      </c>
      <c r="C42" s="291" t="s">
        <v>418</v>
      </c>
      <c r="D42" s="291" t="s">
        <v>362</v>
      </c>
      <c r="E42" s="349">
        <v>13358000</v>
      </c>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row>
    <row r="43" spans="1:47" s="278" customFormat="1" ht="27.75" customHeight="1">
      <c r="A43" s="291">
        <v>37</v>
      </c>
      <c r="B43" s="290" t="s">
        <v>389</v>
      </c>
      <c r="C43" s="291" t="s">
        <v>419</v>
      </c>
      <c r="D43" s="291" t="s">
        <v>362</v>
      </c>
      <c r="E43" s="349">
        <v>13878000</v>
      </c>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row>
    <row r="44" spans="1:47" s="278" customFormat="1" ht="24" customHeight="1">
      <c r="A44" s="291">
        <v>38</v>
      </c>
      <c r="B44" s="290" t="s">
        <v>431</v>
      </c>
      <c r="C44" s="291" t="s">
        <v>420</v>
      </c>
      <c r="D44" s="291" t="s">
        <v>362</v>
      </c>
      <c r="E44" s="349">
        <v>13788000</v>
      </c>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row>
    <row r="45" spans="1:47" s="278" customFormat="1" ht="24" customHeight="1">
      <c r="A45" s="291">
        <v>39</v>
      </c>
      <c r="B45" s="290" t="s">
        <v>432</v>
      </c>
      <c r="C45" s="291" t="s">
        <v>421</v>
      </c>
      <c r="D45" s="291" t="s">
        <v>362</v>
      </c>
      <c r="E45" s="349">
        <v>14340000</v>
      </c>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row>
    <row r="46" spans="1:47" s="278" customFormat="1" ht="24" customHeight="1">
      <c r="A46" s="291">
        <v>40</v>
      </c>
      <c r="B46" s="290" t="s">
        <v>432</v>
      </c>
      <c r="C46" s="291" t="s">
        <v>422</v>
      </c>
      <c r="D46" s="291" t="s">
        <v>362</v>
      </c>
      <c r="E46" s="349">
        <v>15110000</v>
      </c>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row>
    <row r="47" spans="1:47" s="278" customFormat="1" ht="24" customHeight="1">
      <c r="A47" s="291">
        <v>41</v>
      </c>
      <c r="B47" s="290" t="s">
        <v>432</v>
      </c>
      <c r="C47" s="291" t="s">
        <v>423</v>
      </c>
      <c r="D47" s="291" t="s">
        <v>362</v>
      </c>
      <c r="E47" s="349">
        <v>16359000</v>
      </c>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row>
    <row r="48" spans="1:47" s="278" customFormat="1" ht="21.75" customHeight="1">
      <c r="A48" s="291">
        <v>42</v>
      </c>
      <c r="B48" s="290" t="s">
        <v>433</v>
      </c>
      <c r="C48" s="291" t="s">
        <v>424</v>
      </c>
      <c r="D48" s="291" t="s">
        <v>362</v>
      </c>
      <c r="E48" s="349">
        <v>15758000</v>
      </c>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row>
    <row r="49" spans="1:47" s="278" customFormat="1" ht="21.75" customHeight="1">
      <c r="A49" s="291">
        <v>43</v>
      </c>
      <c r="B49" s="290" t="s">
        <v>434</v>
      </c>
      <c r="C49" s="291" t="s">
        <v>425</v>
      </c>
      <c r="D49" s="291" t="s">
        <v>362</v>
      </c>
      <c r="E49" s="349">
        <v>16521000</v>
      </c>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row>
    <row r="50" spans="1:47" s="278" customFormat="1" ht="20.25" customHeight="1">
      <c r="A50" s="291">
        <v>44</v>
      </c>
      <c r="B50" s="290" t="s">
        <v>434</v>
      </c>
      <c r="C50" s="291" t="s">
        <v>426</v>
      </c>
      <c r="D50" s="291" t="s">
        <v>362</v>
      </c>
      <c r="E50" s="349">
        <v>17391000</v>
      </c>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row>
    <row r="51" spans="1:47" s="278" customFormat="1" ht="24" customHeight="1">
      <c r="A51" s="107">
        <v>45</v>
      </c>
      <c r="B51" s="108" t="s">
        <v>434</v>
      </c>
      <c r="C51" s="51" t="s">
        <v>427</v>
      </c>
      <c r="D51" s="51" t="s">
        <v>362</v>
      </c>
      <c r="E51" s="350">
        <v>18955000</v>
      </c>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row>
    <row r="52" spans="4:47" s="169" customFormat="1" ht="15">
      <c r="D52" s="280"/>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row>
    <row r="53" spans="4:47" s="169" customFormat="1" ht="15">
      <c r="D53" s="280"/>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row>
    <row r="54" spans="4:47" s="169" customFormat="1" ht="15">
      <c r="D54" s="280"/>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row>
    <row r="55" spans="4:47" s="169" customFormat="1" ht="15">
      <c r="D55" s="280"/>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row>
    <row r="56" spans="7:47" ht="12.75">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row>
    <row r="57" spans="7:47" ht="12.75">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row>
    <row r="58" spans="7:47" ht="12.75">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row>
    <row r="59" spans="7:47" ht="12.75">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row>
    <row r="60" spans="7:47" ht="12.75">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row>
    <row r="61" spans="7:47" ht="12.75">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row>
    <row r="62" spans="7:47" ht="12.75">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row>
    <row r="63" spans="7:47" ht="12.75">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row>
    <row r="64" spans="7:47" ht="12.75">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row>
    <row r="65" spans="7:47" ht="12.75">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row>
    <row r="66" spans="7:47" ht="12.75">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row>
    <row r="67" spans="7:47" ht="12.75">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row>
    <row r="68" spans="7:47" ht="12.75">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row>
    <row r="69" spans="7:47" ht="12.75">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row>
    <row r="70" spans="7:47" ht="12.75">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row>
    <row r="71" spans="7:47" ht="12.75">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row>
    <row r="72" spans="7:47" ht="12.75">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row>
    <row r="73" spans="7:47" ht="12.75">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row>
    <row r="74" spans="7:47" ht="12.75">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row>
    <row r="75" spans="7:47" ht="12.75">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row>
    <row r="76" spans="7:47" ht="12.75">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row>
    <row r="77" spans="7:47" ht="12.75">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row>
    <row r="78" spans="7:47" ht="12.75">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row>
    <row r="79" spans="7:47" ht="12.75">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row>
    <row r="80" spans="7:47" ht="12.75">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row>
    <row r="81" spans="7:47" ht="12.75">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row>
    <row r="82" spans="7:47" ht="12.75">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row>
    <row r="83" spans="7:47" ht="12.75">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row>
    <row r="84" spans="7:47" ht="12.75">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row>
    <row r="85" spans="7:47" ht="12.75">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row>
    <row r="86" spans="7:47" ht="12.75">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row>
    <row r="87" spans="7:47" ht="12.75">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row>
    <row r="88" spans="7:47" ht="12.75">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row>
    <row r="89" spans="7:47" ht="12.75">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row>
    <row r="90" spans="7:47" ht="12.75">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row>
    <row r="91" spans="7:47" ht="12.75">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row>
    <row r="92" spans="7:47" ht="12.75">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row>
    <row r="93" spans="7:47" ht="12.75">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row>
    <row r="94" spans="7:47" ht="12.75">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row>
    <row r="95" spans="7:47" ht="12.75">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row>
    <row r="96" spans="7:47" ht="12.75">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row>
    <row r="97" spans="7:47" ht="12.75">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row>
    <row r="98" spans="7:47" ht="12.75">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row>
    <row r="99" spans="7:47" ht="12.75">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row>
    <row r="100" spans="7:47" ht="12.75">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row>
    <row r="101" spans="7:47" ht="12.75">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row>
    <row r="102" spans="7:47" ht="12.75">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row>
    <row r="103" spans="7:47" ht="12.75">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row>
    <row r="104" spans="7:47" ht="12.75">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row>
    <row r="105" spans="7:47" ht="12.75">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row>
    <row r="106" spans="7:47" ht="12.75">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row>
    <row r="107" spans="7:47" ht="12.75">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row>
    <row r="108" spans="7:47" ht="12.75">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row>
    <row r="109" spans="7:47" ht="12.75">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row>
    <row r="110" spans="7:47" ht="12.75">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row>
    <row r="111" spans="7:47" ht="12.75">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row>
    <row r="112" spans="7:47" ht="12.75">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row>
    <row r="113" spans="7:47" ht="12.75">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row>
    <row r="114" spans="7:47" ht="12.75">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row>
    <row r="115" spans="7:47" ht="12.75">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row>
    <row r="116" spans="7:47" ht="12.75">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row>
    <row r="117" spans="7:47" ht="12.75">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row>
    <row r="118" spans="7:47" ht="12.75">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row>
    <row r="119" spans="7:47" ht="12.75">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row>
    <row r="120" spans="7:47" ht="12.75">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row>
    <row r="121" spans="7:47" ht="12.75">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row>
    <row r="122" spans="7:47" ht="12.75">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row>
    <row r="123" spans="7:47" ht="12.75">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row>
    <row r="124" spans="7:47" ht="12.75">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row>
    <row r="125" spans="7:47" ht="12.75">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row>
    <row r="126" spans="7:47" ht="12.75">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row>
    <row r="127" spans="7:47" ht="12.75">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row>
    <row r="128" spans="7:47" ht="12.75">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row>
    <row r="129" spans="7:47" ht="12.75">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row>
    <row r="130" spans="7:47" ht="12.75">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row>
    <row r="131" spans="7:47" ht="12.75">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row>
    <row r="132" spans="7:47" ht="12.75">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row>
    <row r="133" spans="7:47" ht="12.75">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row>
    <row r="134" spans="7:47" ht="12.75">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row>
    <row r="135" spans="7:47" ht="12.75">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row>
    <row r="136" spans="7:47" ht="12.75">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row>
    <row r="137" spans="7:47" ht="12.75">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row>
    <row r="138" spans="7:47" ht="12.75">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row>
    <row r="139" spans="7:47" ht="12.75">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row>
    <row r="140" spans="7:47" ht="12.75">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row>
    <row r="141" spans="7:47" ht="12.75">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row>
    <row r="142" spans="7:47" ht="12.75">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row>
    <row r="143" spans="7:47" ht="12.75">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row>
    <row r="144" spans="7:47" ht="12.75">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row>
    <row r="145" spans="7:47" ht="12.75">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row>
    <row r="146" spans="7:47" ht="12.75">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row>
    <row r="147" spans="7:47" ht="12.75">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row>
    <row r="148" spans="7:47" ht="12.75">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row>
    <row r="149" spans="7:47" ht="12.75">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row>
    <row r="150" spans="7:47" ht="12.75">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row>
    <row r="151" spans="7:47" ht="12.75">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row>
    <row r="152" spans="7:47" ht="12.75">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row>
    <row r="153" spans="7:47" ht="12.75">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row>
    <row r="154" spans="7:47" ht="12.75">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row>
    <row r="155" spans="7:47" ht="12.75">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row>
    <row r="156" spans="7:47" ht="12.75">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row>
    <row r="157" spans="7:47" ht="12.75">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row>
    <row r="158" spans="7:47" ht="12.75">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row>
    <row r="159" spans="7:47" ht="12.75">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row>
    <row r="160" spans="7:47" ht="12.75">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row>
    <row r="161" spans="7:47" ht="12.75">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row>
    <row r="162" spans="7:47" ht="12.75">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row>
    <row r="163" spans="7:47" ht="12.75">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row>
    <row r="164" spans="7:47" ht="12.75">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row>
    <row r="165" spans="7:47" ht="12.75">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row>
    <row r="166" spans="7:47" ht="12.75">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row>
    <row r="167" spans="7:47" ht="12.75">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row>
    <row r="168" spans="7:47" ht="12.75">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row>
    <row r="169" spans="7:47" ht="12.75">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row>
    <row r="170" spans="7:47" ht="12.75">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row>
    <row r="171" spans="7:47" ht="12.75">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row>
    <row r="172" spans="7:47" ht="12.75">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row>
    <row r="173" spans="7:47" ht="12.75">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row>
    <row r="174" spans="7:47" ht="12.75">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row>
    <row r="175" spans="7:47" ht="12.75">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row>
  </sheetData>
  <mergeCells count="3">
    <mergeCell ref="A2:E2"/>
    <mergeCell ref="A3:E3"/>
    <mergeCell ref="B6:E6"/>
  </mergeCells>
  <printOptions/>
  <pageMargins left="0.56" right="0.35" top="0.32" bottom="0.63" header="0.32"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M13"/>
  <sheetViews>
    <sheetView workbookViewId="0" topLeftCell="A1">
      <selection activeCell="H23" sqref="H23"/>
    </sheetView>
  </sheetViews>
  <sheetFormatPr defaultColWidth="9.140625" defaultRowHeight="12.75"/>
  <cols>
    <col min="1" max="1" width="5.140625" style="0" customWidth="1"/>
    <col min="2" max="2" width="35.28125" style="0" customWidth="1"/>
    <col min="3" max="3" width="6.28125" style="0" customWidth="1"/>
    <col min="4" max="4" width="7.28125" style="0" customWidth="1"/>
    <col min="5" max="5" width="11.00390625" style="0" customWidth="1"/>
    <col min="6" max="6" width="10.8515625" style="0" customWidth="1"/>
    <col min="7" max="7" width="11.28125" style="0" customWidth="1"/>
    <col min="8" max="9" width="10.8515625" style="0" customWidth="1"/>
    <col min="10" max="10" width="11.140625" style="0" customWidth="1"/>
    <col min="11" max="11" width="10.00390625" style="0" customWidth="1"/>
    <col min="12" max="12" width="11.57421875" style="0" customWidth="1"/>
  </cols>
  <sheetData>
    <row r="1" spans="1:12" ht="48" customHeight="1">
      <c r="A1" s="8" t="s">
        <v>0</v>
      </c>
      <c r="B1" s="9" t="s">
        <v>85</v>
      </c>
      <c r="C1" s="9" t="s">
        <v>1</v>
      </c>
      <c r="D1" s="10" t="s">
        <v>2</v>
      </c>
      <c r="E1" s="1" t="s">
        <v>3</v>
      </c>
      <c r="F1" s="1" t="s">
        <v>4</v>
      </c>
      <c r="G1" s="1" t="s">
        <v>5</v>
      </c>
      <c r="H1" s="11" t="s">
        <v>6</v>
      </c>
      <c r="I1" s="11" t="s">
        <v>7</v>
      </c>
      <c r="J1" s="11" t="s">
        <v>8</v>
      </c>
      <c r="K1" s="11" t="s">
        <v>9</v>
      </c>
      <c r="L1" s="11" t="s">
        <v>10</v>
      </c>
    </row>
    <row r="2" spans="1:13" ht="21.75" customHeight="1">
      <c r="A2" s="337" t="s">
        <v>628</v>
      </c>
      <c r="B2" s="337" t="s">
        <v>629</v>
      </c>
      <c r="C2" s="337" t="s">
        <v>630</v>
      </c>
      <c r="D2" s="337" t="s">
        <v>631</v>
      </c>
      <c r="E2" s="337" t="s">
        <v>632</v>
      </c>
      <c r="F2" s="337" t="s">
        <v>637</v>
      </c>
      <c r="G2" s="337" t="s">
        <v>638</v>
      </c>
      <c r="H2" s="337" t="s">
        <v>639</v>
      </c>
      <c r="I2" s="337" t="s">
        <v>640</v>
      </c>
      <c r="J2" s="337" t="s">
        <v>641</v>
      </c>
      <c r="K2" s="337" t="s">
        <v>642</v>
      </c>
      <c r="L2" s="337" t="s">
        <v>643</v>
      </c>
      <c r="M2" s="338"/>
    </row>
    <row r="3" spans="1:12" s="64" customFormat="1" ht="30.75" customHeight="1">
      <c r="A3" s="146">
        <v>5</v>
      </c>
      <c r="B3" s="413" t="s">
        <v>649</v>
      </c>
      <c r="C3" s="414"/>
      <c r="D3" s="414"/>
      <c r="E3" s="414"/>
      <c r="F3" s="414"/>
      <c r="G3" s="414"/>
      <c r="H3" s="414"/>
      <c r="I3" s="414"/>
      <c r="J3" s="414"/>
      <c r="K3" s="414"/>
      <c r="L3" s="415"/>
    </row>
    <row r="4" spans="1:12" s="64" customFormat="1" ht="30.75" customHeight="1">
      <c r="A4" s="293"/>
      <c r="B4" s="294" t="s">
        <v>650</v>
      </c>
      <c r="C4" s="295"/>
      <c r="D4" s="296" t="s">
        <v>13</v>
      </c>
      <c r="E4" s="297">
        <v>1410</v>
      </c>
      <c r="F4" s="297">
        <v>1470</v>
      </c>
      <c r="G4" s="297">
        <v>1510</v>
      </c>
      <c r="H4" s="297">
        <v>1450</v>
      </c>
      <c r="I4" s="298">
        <v>1480</v>
      </c>
      <c r="J4" s="297">
        <v>1520</v>
      </c>
      <c r="K4" s="299">
        <v>1540</v>
      </c>
      <c r="L4" s="297">
        <v>1650</v>
      </c>
    </row>
    <row r="5" spans="1:12" s="64" customFormat="1" ht="32.25" customHeight="1">
      <c r="A5" s="300"/>
      <c r="B5" s="27" t="s">
        <v>651</v>
      </c>
      <c r="C5" s="14"/>
      <c r="D5" s="28" t="s">
        <v>13</v>
      </c>
      <c r="E5" s="29">
        <v>1460</v>
      </c>
      <c r="F5" s="29">
        <v>1520</v>
      </c>
      <c r="G5" s="29">
        <v>1560</v>
      </c>
      <c r="H5" s="29">
        <v>1500</v>
      </c>
      <c r="I5" s="30">
        <v>1530</v>
      </c>
      <c r="J5" s="29">
        <v>1570</v>
      </c>
      <c r="K5" s="49">
        <v>1590</v>
      </c>
      <c r="L5" s="29">
        <v>1700</v>
      </c>
    </row>
    <row r="6" spans="1:12" s="64" customFormat="1" ht="33" customHeight="1">
      <c r="A6" s="19"/>
      <c r="B6" s="20" t="s">
        <v>652</v>
      </c>
      <c r="C6" s="21"/>
      <c r="D6" s="7" t="s">
        <v>13</v>
      </c>
      <c r="E6" s="24">
        <v>1610</v>
      </c>
      <c r="F6" s="24">
        <v>1670</v>
      </c>
      <c r="G6" s="24">
        <v>1710</v>
      </c>
      <c r="H6" s="24">
        <v>1650</v>
      </c>
      <c r="I6" s="25">
        <v>1680</v>
      </c>
      <c r="J6" s="24">
        <v>1720</v>
      </c>
      <c r="K6" s="26">
        <v>1740</v>
      </c>
      <c r="L6" s="24">
        <v>1850</v>
      </c>
    </row>
    <row r="7" spans="1:12" s="64" customFormat="1" ht="33.75" customHeight="1">
      <c r="A7" s="19"/>
      <c r="B7" s="20" t="s">
        <v>653</v>
      </c>
      <c r="C7" s="21"/>
      <c r="D7" s="7" t="s">
        <v>13</v>
      </c>
      <c r="E7" s="24">
        <v>1420</v>
      </c>
      <c r="F7" s="24">
        <v>1480</v>
      </c>
      <c r="G7" s="24">
        <v>1520</v>
      </c>
      <c r="H7" s="24">
        <v>1460</v>
      </c>
      <c r="I7" s="25">
        <v>1490</v>
      </c>
      <c r="J7" s="24">
        <v>1530</v>
      </c>
      <c r="K7" s="26">
        <v>1550</v>
      </c>
      <c r="L7" s="24">
        <v>1660</v>
      </c>
    </row>
    <row r="8" spans="1:12" s="64" customFormat="1" ht="30.75" customHeight="1">
      <c r="A8" s="146">
        <v>6</v>
      </c>
      <c r="B8" s="413" t="s">
        <v>644</v>
      </c>
      <c r="C8" s="414"/>
      <c r="D8" s="414"/>
      <c r="E8" s="414"/>
      <c r="F8" s="414"/>
      <c r="G8" s="414"/>
      <c r="H8" s="414"/>
      <c r="I8" s="414"/>
      <c r="J8" s="414"/>
      <c r="K8" s="414"/>
      <c r="L8" s="415"/>
    </row>
    <row r="9" spans="1:12" s="64" customFormat="1" ht="22.5" customHeight="1">
      <c r="A9" s="293"/>
      <c r="B9" s="294" t="s">
        <v>435</v>
      </c>
      <c r="C9" s="295"/>
      <c r="D9" s="296" t="s">
        <v>13</v>
      </c>
      <c r="E9" s="297">
        <v>1420</v>
      </c>
      <c r="F9" s="297">
        <v>1480</v>
      </c>
      <c r="G9" s="297">
        <v>1520</v>
      </c>
      <c r="H9" s="297">
        <v>1460</v>
      </c>
      <c r="I9" s="298">
        <v>1490</v>
      </c>
      <c r="J9" s="297">
        <v>1530</v>
      </c>
      <c r="K9" s="299">
        <v>1550</v>
      </c>
      <c r="L9" s="297">
        <v>1560</v>
      </c>
    </row>
    <row r="10" spans="1:12" s="64" customFormat="1" ht="22.5" customHeight="1">
      <c r="A10" s="300"/>
      <c r="B10" s="27" t="s">
        <v>436</v>
      </c>
      <c r="C10" s="14"/>
      <c r="D10" s="28" t="s">
        <v>13</v>
      </c>
      <c r="E10" s="29">
        <v>1500</v>
      </c>
      <c r="F10" s="29">
        <v>1540</v>
      </c>
      <c r="G10" s="29">
        <v>1580</v>
      </c>
      <c r="H10" s="29">
        <v>1520</v>
      </c>
      <c r="I10" s="30">
        <v>1570</v>
      </c>
      <c r="J10" s="29">
        <v>1600</v>
      </c>
      <c r="K10" s="49">
        <v>1620</v>
      </c>
      <c r="L10" s="29">
        <v>1660</v>
      </c>
    </row>
    <row r="11" spans="1:12" s="64" customFormat="1" ht="22.5" customHeight="1">
      <c r="A11" s="15"/>
      <c r="B11" s="27" t="s">
        <v>437</v>
      </c>
      <c r="C11" s="14"/>
      <c r="D11" s="28" t="s">
        <v>13</v>
      </c>
      <c r="E11" s="29"/>
      <c r="F11" s="29"/>
      <c r="G11" s="29"/>
      <c r="H11" s="29">
        <v>1410</v>
      </c>
      <c r="I11" s="30"/>
      <c r="J11" s="29"/>
      <c r="K11" s="49"/>
      <c r="L11" s="29"/>
    </row>
    <row r="12" spans="1:12" s="64" customFormat="1" ht="22.5" customHeight="1">
      <c r="A12" s="19"/>
      <c r="B12" s="20" t="s">
        <v>439</v>
      </c>
      <c r="C12" s="21"/>
      <c r="D12" s="7" t="s">
        <v>13</v>
      </c>
      <c r="E12" s="24"/>
      <c r="F12" s="24"/>
      <c r="G12" s="24"/>
      <c r="H12" s="24">
        <v>1450</v>
      </c>
      <c r="I12" s="25"/>
      <c r="J12" s="24"/>
      <c r="K12" s="26"/>
      <c r="L12" s="24"/>
    </row>
    <row r="13" ht="15.75">
      <c r="D13" s="248"/>
    </row>
  </sheetData>
  <mergeCells count="2">
    <mergeCell ref="B8:L8"/>
    <mergeCell ref="B3:L3"/>
  </mergeCells>
  <printOptions/>
  <pageMargins left="0.31" right="0.16" top="0.4" bottom="1" header="0.28"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13"/>
  </sheetPr>
  <dimension ref="A1:M42"/>
  <sheetViews>
    <sheetView workbookViewId="0" topLeftCell="A1">
      <selection activeCell="K31" sqref="K31"/>
    </sheetView>
  </sheetViews>
  <sheetFormatPr defaultColWidth="9.140625" defaultRowHeight="12.75"/>
  <cols>
    <col min="1" max="1" width="6.00390625" style="0" customWidth="1"/>
    <col min="2" max="2" width="24.28125" style="0" customWidth="1"/>
    <col min="3" max="3" width="8.421875" style="0" customWidth="1"/>
    <col min="4" max="4" width="21.421875" style="0" customWidth="1"/>
    <col min="5" max="5" width="23.00390625" style="0" customWidth="1"/>
    <col min="6" max="6" width="12.00390625" style="0" customWidth="1"/>
  </cols>
  <sheetData>
    <row r="1" spans="1:13" s="13" customFormat="1" ht="12.75" customHeight="1">
      <c r="A1" s="417" t="s">
        <v>658</v>
      </c>
      <c r="B1" s="417"/>
      <c r="C1" s="417"/>
      <c r="D1" s="417"/>
      <c r="E1" s="417"/>
      <c r="F1" s="417"/>
      <c r="G1" s="229"/>
      <c r="H1" s="229"/>
      <c r="I1" s="229"/>
      <c r="J1" s="229"/>
      <c r="K1" s="229"/>
      <c r="L1" s="229"/>
      <c r="M1" s="229"/>
    </row>
    <row r="2" spans="1:6" ht="35.25" customHeight="1">
      <c r="A2" s="417"/>
      <c r="B2" s="417"/>
      <c r="C2" s="417"/>
      <c r="D2" s="417"/>
      <c r="E2" s="417"/>
      <c r="F2" s="417"/>
    </row>
    <row r="3" spans="1:6" s="228" customFormat="1" ht="16.5">
      <c r="A3" s="288"/>
      <c r="B3" s="416" t="s">
        <v>602</v>
      </c>
      <c r="C3" s="416"/>
      <c r="D3" s="416"/>
      <c r="E3" s="416"/>
      <c r="F3" s="416"/>
    </row>
    <row r="4" spans="1:6" ht="22.5" customHeight="1">
      <c r="A4" s="227" t="s">
        <v>529</v>
      </c>
      <c r="B4" s="246" t="s">
        <v>603</v>
      </c>
      <c r="C4" s="246" t="s">
        <v>2</v>
      </c>
      <c r="D4" s="246" t="s">
        <v>604</v>
      </c>
      <c r="E4" s="246" t="s">
        <v>605</v>
      </c>
      <c r="F4" s="246" t="s">
        <v>634</v>
      </c>
    </row>
    <row r="5" spans="1:6" ht="18.75" customHeight="1">
      <c r="A5" s="301">
        <v>1</v>
      </c>
      <c r="B5" s="302" t="s">
        <v>539</v>
      </c>
      <c r="C5" s="301"/>
      <c r="D5" s="303">
        <v>21200</v>
      </c>
      <c r="E5" s="303">
        <f>D5*1.1</f>
        <v>23320.000000000004</v>
      </c>
      <c r="F5" s="301">
        <v>10</v>
      </c>
    </row>
    <row r="6" spans="1:6" ht="18.75" customHeight="1">
      <c r="A6" s="311">
        <v>2</v>
      </c>
      <c r="B6" s="312" t="s">
        <v>540</v>
      </c>
      <c r="C6" s="311" t="s">
        <v>635</v>
      </c>
      <c r="D6" s="313">
        <v>23600</v>
      </c>
      <c r="E6" s="313">
        <f aca="true" t="shared" si="0" ref="E6:E40">D6*1.1</f>
        <v>25960.000000000004</v>
      </c>
      <c r="F6" s="311">
        <v>16</v>
      </c>
    </row>
    <row r="7" spans="1:6" ht="18.75" customHeight="1">
      <c r="A7" s="304">
        <v>3</v>
      </c>
      <c r="B7" s="305" t="s">
        <v>541</v>
      </c>
      <c r="C7" s="301" t="s">
        <v>635</v>
      </c>
      <c r="D7" s="306">
        <v>26200</v>
      </c>
      <c r="E7" s="306">
        <f t="shared" si="0"/>
        <v>28820.000000000004</v>
      </c>
      <c r="F7" s="304">
        <v>20</v>
      </c>
    </row>
    <row r="8" spans="1:6" ht="18.75" customHeight="1">
      <c r="A8" s="304">
        <v>4</v>
      </c>
      <c r="B8" s="305" t="s">
        <v>542</v>
      </c>
      <c r="C8" s="301" t="s">
        <v>635</v>
      </c>
      <c r="D8" s="306">
        <v>37900</v>
      </c>
      <c r="E8" s="306">
        <f t="shared" si="0"/>
        <v>41690</v>
      </c>
      <c r="F8" s="304">
        <v>10</v>
      </c>
    </row>
    <row r="9" spans="1:6" ht="18.75" customHeight="1">
      <c r="A9" s="304">
        <v>5</v>
      </c>
      <c r="B9" s="305" t="s">
        <v>543</v>
      </c>
      <c r="C9" s="301" t="s">
        <v>635</v>
      </c>
      <c r="D9" s="306">
        <v>43600</v>
      </c>
      <c r="E9" s="306">
        <f t="shared" si="0"/>
        <v>47960.00000000001</v>
      </c>
      <c r="F9" s="304">
        <v>16</v>
      </c>
    </row>
    <row r="10" spans="1:6" ht="18.75" customHeight="1">
      <c r="A10" s="304">
        <v>6</v>
      </c>
      <c r="B10" s="305" t="s">
        <v>544</v>
      </c>
      <c r="C10" s="301" t="s">
        <v>635</v>
      </c>
      <c r="D10" s="306">
        <v>46000</v>
      </c>
      <c r="E10" s="306">
        <f t="shared" si="0"/>
        <v>50600.00000000001</v>
      </c>
      <c r="F10" s="304">
        <v>20</v>
      </c>
    </row>
    <row r="11" spans="1:6" ht="18.75" customHeight="1">
      <c r="A11" s="304">
        <v>7</v>
      </c>
      <c r="B11" s="305" t="s">
        <v>545</v>
      </c>
      <c r="C11" s="301" t="s">
        <v>635</v>
      </c>
      <c r="D11" s="306">
        <v>49100</v>
      </c>
      <c r="E11" s="306">
        <f t="shared" si="0"/>
        <v>54010.00000000001</v>
      </c>
      <c r="F11" s="304">
        <v>10</v>
      </c>
    </row>
    <row r="12" spans="1:6" ht="18.75" customHeight="1">
      <c r="A12" s="304">
        <v>8</v>
      </c>
      <c r="B12" s="305" t="s">
        <v>546</v>
      </c>
      <c r="C12" s="301" t="s">
        <v>635</v>
      </c>
      <c r="D12" s="306">
        <v>59000</v>
      </c>
      <c r="E12" s="306">
        <f t="shared" si="0"/>
        <v>64900.00000000001</v>
      </c>
      <c r="F12" s="304">
        <v>16</v>
      </c>
    </row>
    <row r="13" spans="1:6" ht="18.75" customHeight="1">
      <c r="A13" s="304">
        <v>9</v>
      </c>
      <c r="B13" s="305" t="s">
        <v>547</v>
      </c>
      <c r="C13" s="301" t="s">
        <v>635</v>
      </c>
      <c r="D13" s="306">
        <v>67800</v>
      </c>
      <c r="E13" s="306">
        <f t="shared" si="0"/>
        <v>74580</v>
      </c>
      <c r="F13" s="304">
        <v>20</v>
      </c>
    </row>
    <row r="14" spans="1:6" ht="18.75" customHeight="1">
      <c r="A14" s="304">
        <v>10</v>
      </c>
      <c r="B14" s="305" t="s">
        <v>548</v>
      </c>
      <c r="C14" s="301" t="s">
        <v>635</v>
      </c>
      <c r="D14" s="306">
        <v>65900</v>
      </c>
      <c r="E14" s="306">
        <f t="shared" si="0"/>
        <v>72490</v>
      </c>
      <c r="F14" s="304">
        <v>10</v>
      </c>
    </row>
    <row r="15" spans="1:6" ht="18.75" customHeight="1">
      <c r="A15" s="304">
        <v>11</v>
      </c>
      <c r="B15" s="305" t="s">
        <v>549</v>
      </c>
      <c r="C15" s="301" t="s">
        <v>635</v>
      </c>
      <c r="D15" s="306">
        <v>80000</v>
      </c>
      <c r="E15" s="306">
        <f t="shared" si="0"/>
        <v>88000</v>
      </c>
      <c r="F15" s="304">
        <v>16</v>
      </c>
    </row>
    <row r="16" spans="1:6" ht="18.75" customHeight="1">
      <c r="A16" s="304">
        <v>12</v>
      </c>
      <c r="B16" s="305" t="s">
        <v>550</v>
      </c>
      <c r="C16" s="301" t="s">
        <v>635</v>
      </c>
      <c r="D16" s="306">
        <v>105000</v>
      </c>
      <c r="E16" s="306">
        <f t="shared" si="0"/>
        <v>115500.00000000001</v>
      </c>
      <c r="F16" s="304">
        <v>20</v>
      </c>
    </row>
    <row r="17" spans="1:6" ht="18.75" customHeight="1">
      <c r="A17" s="304">
        <v>13</v>
      </c>
      <c r="B17" s="305" t="s">
        <v>551</v>
      </c>
      <c r="C17" s="301" t="s">
        <v>635</v>
      </c>
      <c r="D17" s="306">
        <v>96600</v>
      </c>
      <c r="E17" s="306">
        <f t="shared" si="0"/>
        <v>106260.00000000001</v>
      </c>
      <c r="F17" s="304">
        <v>10</v>
      </c>
    </row>
    <row r="18" spans="1:6" ht="18.75" customHeight="1">
      <c r="A18" s="304">
        <v>14</v>
      </c>
      <c r="B18" s="305" t="s">
        <v>552</v>
      </c>
      <c r="C18" s="301" t="s">
        <v>635</v>
      </c>
      <c r="D18" s="306">
        <v>127200</v>
      </c>
      <c r="E18" s="306">
        <f t="shared" si="0"/>
        <v>139920</v>
      </c>
      <c r="F18" s="304">
        <v>16</v>
      </c>
    </row>
    <row r="19" spans="1:6" ht="18.75" customHeight="1">
      <c r="A19" s="304">
        <v>15</v>
      </c>
      <c r="B19" s="305" t="s">
        <v>553</v>
      </c>
      <c r="C19" s="301" t="s">
        <v>635</v>
      </c>
      <c r="D19" s="306">
        <v>163100</v>
      </c>
      <c r="E19" s="306">
        <f t="shared" si="0"/>
        <v>179410</v>
      </c>
      <c r="F19" s="304">
        <v>20</v>
      </c>
    </row>
    <row r="20" spans="1:6" ht="18.75" customHeight="1">
      <c r="A20" s="304">
        <v>16</v>
      </c>
      <c r="B20" s="305" t="s">
        <v>554</v>
      </c>
      <c r="C20" s="301" t="s">
        <v>635</v>
      </c>
      <c r="D20" s="306">
        <v>153600</v>
      </c>
      <c r="E20" s="306">
        <f t="shared" si="0"/>
        <v>168960</v>
      </c>
      <c r="F20" s="304">
        <v>10</v>
      </c>
    </row>
    <row r="21" spans="1:6" ht="18.75" customHeight="1">
      <c r="A21" s="304">
        <v>17</v>
      </c>
      <c r="B21" s="305" t="s">
        <v>555</v>
      </c>
      <c r="C21" s="301" t="s">
        <v>635</v>
      </c>
      <c r="D21" s="306">
        <v>200000</v>
      </c>
      <c r="E21" s="306">
        <f t="shared" si="0"/>
        <v>220000.00000000003</v>
      </c>
      <c r="F21" s="304">
        <v>16</v>
      </c>
    </row>
    <row r="22" spans="1:6" ht="18.75" customHeight="1">
      <c r="A22" s="304">
        <v>18</v>
      </c>
      <c r="B22" s="305" t="s">
        <v>556</v>
      </c>
      <c r="C22" s="301" t="s">
        <v>635</v>
      </c>
      <c r="D22" s="306">
        <v>257200</v>
      </c>
      <c r="E22" s="306">
        <f t="shared" si="0"/>
        <v>282920</v>
      </c>
      <c r="F22" s="304">
        <v>20</v>
      </c>
    </row>
    <row r="23" spans="1:6" ht="18.75" customHeight="1">
      <c r="A23" s="304">
        <v>19</v>
      </c>
      <c r="B23" s="305" t="s">
        <v>557</v>
      </c>
      <c r="C23" s="301" t="s">
        <v>635</v>
      </c>
      <c r="D23" s="306">
        <v>213600</v>
      </c>
      <c r="E23" s="306">
        <f t="shared" si="0"/>
        <v>234960.00000000003</v>
      </c>
      <c r="F23" s="304">
        <v>10</v>
      </c>
    </row>
    <row r="24" spans="1:6" ht="18.75" customHeight="1">
      <c r="A24" s="304">
        <v>20</v>
      </c>
      <c r="B24" s="305" t="s">
        <v>558</v>
      </c>
      <c r="C24" s="301" t="s">
        <v>635</v>
      </c>
      <c r="D24" s="306">
        <v>272700</v>
      </c>
      <c r="E24" s="306">
        <f t="shared" si="0"/>
        <v>299970</v>
      </c>
      <c r="F24" s="304">
        <v>16</v>
      </c>
    </row>
    <row r="25" spans="1:6" ht="18.75" customHeight="1">
      <c r="A25" s="304">
        <v>21</v>
      </c>
      <c r="B25" s="305" t="s">
        <v>559</v>
      </c>
      <c r="C25" s="301" t="s">
        <v>635</v>
      </c>
      <c r="D25" s="306">
        <v>356300</v>
      </c>
      <c r="E25" s="306">
        <f t="shared" si="0"/>
        <v>391930.00000000006</v>
      </c>
      <c r="F25" s="304">
        <v>20</v>
      </c>
    </row>
    <row r="26" spans="1:6" ht="18.75" customHeight="1">
      <c r="A26" s="304">
        <v>22</v>
      </c>
      <c r="B26" s="305" t="s">
        <v>560</v>
      </c>
      <c r="C26" s="301" t="s">
        <v>635</v>
      </c>
      <c r="D26" s="306">
        <v>311800</v>
      </c>
      <c r="E26" s="306">
        <f t="shared" si="0"/>
        <v>342980</v>
      </c>
      <c r="F26" s="304">
        <v>10</v>
      </c>
    </row>
    <row r="27" spans="1:6" ht="18.75" customHeight="1">
      <c r="A27" s="304">
        <v>23</v>
      </c>
      <c r="B27" s="305" t="s">
        <v>561</v>
      </c>
      <c r="C27" s="301" t="s">
        <v>635</v>
      </c>
      <c r="D27" s="306">
        <v>381800</v>
      </c>
      <c r="E27" s="306">
        <f t="shared" si="0"/>
        <v>419980.00000000006</v>
      </c>
      <c r="F27" s="304">
        <v>16</v>
      </c>
    </row>
    <row r="28" spans="1:6" ht="18.75" customHeight="1">
      <c r="A28" s="304">
        <v>24</v>
      </c>
      <c r="B28" s="305" t="s">
        <v>562</v>
      </c>
      <c r="C28" s="301" t="s">
        <v>635</v>
      </c>
      <c r="D28" s="306">
        <v>532700</v>
      </c>
      <c r="E28" s="306">
        <f t="shared" si="0"/>
        <v>585970</v>
      </c>
      <c r="F28" s="304">
        <v>20</v>
      </c>
    </row>
    <row r="29" spans="1:6" ht="18.75" customHeight="1">
      <c r="A29" s="304">
        <v>25</v>
      </c>
      <c r="B29" s="305" t="s">
        <v>563</v>
      </c>
      <c r="C29" s="301" t="s">
        <v>635</v>
      </c>
      <c r="D29" s="306">
        <v>499000</v>
      </c>
      <c r="E29" s="306">
        <f t="shared" si="0"/>
        <v>548900</v>
      </c>
      <c r="F29" s="304">
        <v>10</v>
      </c>
    </row>
    <row r="30" spans="1:6" ht="18.75" customHeight="1">
      <c r="A30" s="304">
        <v>26</v>
      </c>
      <c r="B30" s="305" t="s">
        <v>564</v>
      </c>
      <c r="C30" s="301" t="s">
        <v>635</v>
      </c>
      <c r="D30" s="306">
        <v>581800</v>
      </c>
      <c r="E30" s="306">
        <f t="shared" si="0"/>
        <v>639980</v>
      </c>
      <c r="F30" s="304">
        <v>16</v>
      </c>
    </row>
    <row r="31" spans="1:6" ht="18.75" customHeight="1">
      <c r="A31" s="304">
        <v>27</v>
      </c>
      <c r="B31" s="305" t="s">
        <v>565</v>
      </c>
      <c r="C31" s="301" t="s">
        <v>635</v>
      </c>
      <c r="D31" s="306">
        <v>750000</v>
      </c>
      <c r="E31" s="306">
        <f t="shared" si="0"/>
        <v>825000.0000000001</v>
      </c>
      <c r="F31" s="304">
        <v>20</v>
      </c>
    </row>
    <row r="32" spans="1:6" ht="18.75" customHeight="1">
      <c r="A32" s="304">
        <v>28</v>
      </c>
      <c r="B32" s="305" t="s">
        <v>566</v>
      </c>
      <c r="C32" s="301" t="s">
        <v>635</v>
      </c>
      <c r="D32" s="307">
        <v>618100</v>
      </c>
      <c r="E32" s="306">
        <f t="shared" si="0"/>
        <v>679910</v>
      </c>
      <c r="F32" s="308">
        <v>10</v>
      </c>
    </row>
    <row r="33" spans="1:6" ht="18.75" customHeight="1">
      <c r="A33" s="304">
        <v>29</v>
      </c>
      <c r="B33" s="305" t="s">
        <v>567</v>
      </c>
      <c r="C33" s="301" t="s">
        <v>635</v>
      </c>
      <c r="D33" s="307">
        <v>754500</v>
      </c>
      <c r="E33" s="306">
        <f t="shared" si="0"/>
        <v>829950.0000000001</v>
      </c>
      <c r="F33" s="308">
        <v>16</v>
      </c>
    </row>
    <row r="34" spans="1:6" ht="18.75" customHeight="1">
      <c r="A34" s="304">
        <v>30</v>
      </c>
      <c r="B34" s="305" t="s">
        <v>568</v>
      </c>
      <c r="C34" s="301" t="s">
        <v>635</v>
      </c>
      <c r="D34" s="307">
        <v>1009000</v>
      </c>
      <c r="E34" s="306">
        <f t="shared" si="0"/>
        <v>1109900</v>
      </c>
      <c r="F34" s="308">
        <v>20</v>
      </c>
    </row>
    <row r="35" spans="1:6" ht="18.75" customHeight="1">
      <c r="A35" s="304">
        <v>31</v>
      </c>
      <c r="B35" s="305" t="s">
        <v>569</v>
      </c>
      <c r="C35" s="301" t="s">
        <v>635</v>
      </c>
      <c r="D35" s="307">
        <v>762700</v>
      </c>
      <c r="E35" s="306">
        <f t="shared" si="0"/>
        <v>838970.0000000001</v>
      </c>
      <c r="F35" s="308">
        <v>10</v>
      </c>
    </row>
    <row r="36" spans="1:6" ht="18.75" customHeight="1">
      <c r="A36" s="304">
        <v>32</v>
      </c>
      <c r="B36" s="305" t="s">
        <v>570</v>
      </c>
      <c r="C36" s="301" t="s">
        <v>635</v>
      </c>
      <c r="D36" s="307">
        <v>918100</v>
      </c>
      <c r="E36" s="306">
        <f t="shared" si="0"/>
        <v>1009910.0000000001</v>
      </c>
      <c r="F36" s="308">
        <v>16</v>
      </c>
    </row>
    <row r="37" spans="1:6" ht="18.75" customHeight="1">
      <c r="A37" s="304">
        <v>33</v>
      </c>
      <c r="B37" s="305" t="s">
        <v>571</v>
      </c>
      <c r="C37" s="301" t="s">
        <v>635</v>
      </c>
      <c r="D37" s="307">
        <v>1281800</v>
      </c>
      <c r="E37" s="306">
        <f t="shared" si="0"/>
        <v>1409980</v>
      </c>
      <c r="F37" s="308">
        <v>20</v>
      </c>
    </row>
    <row r="38" spans="1:6" ht="18.75" customHeight="1">
      <c r="A38" s="304">
        <v>34</v>
      </c>
      <c r="B38" s="305" t="s">
        <v>572</v>
      </c>
      <c r="C38" s="301" t="s">
        <v>635</v>
      </c>
      <c r="D38" s="307">
        <v>1040900</v>
      </c>
      <c r="E38" s="306">
        <f t="shared" si="0"/>
        <v>1144990</v>
      </c>
      <c r="F38" s="308">
        <v>10</v>
      </c>
    </row>
    <row r="39" spans="1:6" ht="18.75" customHeight="1">
      <c r="A39" s="304">
        <v>35</v>
      </c>
      <c r="B39" s="305" t="s">
        <v>573</v>
      </c>
      <c r="C39" s="301" t="s">
        <v>635</v>
      </c>
      <c r="D39" s="307">
        <v>1272700</v>
      </c>
      <c r="E39" s="306">
        <f t="shared" si="0"/>
        <v>1399970</v>
      </c>
      <c r="F39" s="308">
        <v>16</v>
      </c>
    </row>
    <row r="40" spans="1:6" ht="18.75" customHeight="1">
      <c r="A40" s="243">
        <v>36</v>
      </c>
      <c r="B40" s="244" t="s">
        <v>574</v>
      </c>
      <c r="C40" s="243" t="s">
        <v>635</v>
      </c>
      <c r="D40" s="309">
        <v>1704500</v>
      </c>
      <c r="E40" s="245">
        <f t="shared" si="0"/>
        <v>1874950.0000000002</v>
      </c>
      <c r="F40" s="310">
        <v>20</v>
      </c>
    </row>
    <row r="41" spans="1:6" ht="12.75">
      <c r="A41" s="225"/>
      <c r="B41" s="225"/>
      <c r="C41" s="225"/>
      <c r="D41" s="225"/>
      <c r="E41" s="225"/>
      <c r="F41" s="226"/>
    </row>
    <row r="42" spans="1:6" ht="12.75">
      <c r="A42" s="225"/>
      <c r="B42" s="225"/>
      <c r="C42" s="225"/>
      <c r="D42" s="225"/>
      <c r="E42" s="225"/>
      <c r="F42" s="226"/>
    </row>
  </sheetData>
  <mergeCells count="2">
    <mergeCell ref="B3:F3"/>
    <mergeCell ref="A1:F2"/>
  </mergeCells>
  <printOptions/>
  <pageMargins left="0.45" right="0.29" top="0.41" bottom="0.4" header="0.22" footer="0.2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1:AQ35"/>
  <sheetViews>
    <sheetView workbookViewId="0" topLeftCell="A1">
      <pane xSplit="1" topLeftCell="B1" activePane="topRight" state="frozen"/>
      <selection pane="topLeft" activeCell="A1" sqref="A1"/>
      <selection pane="topRight" activeCell="A1" sqref="A1:N35"/>
    </sheetView>
  </sheetViews>
  <sheetFormatPr defaultColWidth="9.140625" defaultRowHeight="12.75"/>
  <cols>
    <col min="1" max="1" width="4.421875" style="0" customWidth="1"/>
    <col min="2" max="2" width="8.8515625" style="0" customWidth="1"/>
    <col min="3" max="3" width="8.28125" style="0" customWidth="1"/>
    <col min="4" max="4" width="14.140625" style="0" customWidth="1"/>
    <col min="5" max="5" width="7.57421875" style="0" customWidth="1"/>
    <col min="6" max="6" width="14.421875" style="0" customWidth="1"/>
    <col min="7" max="7" width="9.28125" style="0" bestFit="1" customWidth="1"/>
    <col min="8" max="8" width="14.7109375" style="0" customWidth="1"/>
    <col min="9" max="9" width="8.28125" style="0" customWidth="1"/>
    <col min="10" max="10" width="14.57421875" style="0" customWidth="1"/>
    <col min="11" max="11" width="7.7109375" style="0" customWidth="1"/>
    <col min="12" max="12" width="13.140625" style="0" customWidth="1"/>
    <col min="13" max="13" width="6.28125" style="0" customWidth="1"/>
    <col min="14" max="14" width="13.140625" style="0" customWidth="1"/>
    <col min="15" max="15" width="3.140625" style="32" customWidth="1"/>
    <col min="16" max="16" width="4.8515625" style="0" customWidth="1"/>
    <col min="17" max="17" width="2.7109375" style="0" customWidth="1"/>
    <col min="18" max="18" width="3.28125" style="0" customWidth="1"/>
    <col min="19" max="19" width="5.7109375" style="0" customWidth="1"/>
    <col min="20" max="20" width="4.140625" style="0" customWidth="1"/>
    <col min="21" max="21" width="3.8515625" style="0" customWidth="1"/>
    <col min="22" max="22" width="7.8515625" style="0" customWidth="1"/>
    <col min="23" max="23" width="4.140625" style="0" customWidth="1"/>
    <col min="24" max="24" width="3.7109375" style="0" customWidth="1"/>
    <col min="25" max="25" width="7.8515625" style="0" customWidth="1"/>
    <col min="26" max="26" width="4.00390625" style="220" customWidth="1"/>
    <col min="27" max="27" width="3.7109375" style="220" customWidth="1"/>
    <col min="28" max="28" width="7.8515625" style="0" customWidth="1"/>
    <col min="29" max="29" width="4.57421875" style="220" customWidth="1"/>
    <col min="30" max="30" width="3.7109375" style="220" customWidth="1"/>
    <col min="31" max="31" width="7.7109375" style="0" customWidth="1"/>
    <col min="32" max="32" width="3.8515625" style="220" customWidth="1"/>
    <col min="33" max="33" width="4.421875" style="220" customWidth="1"/>
    <col min="34" max="34" width="8.140625" style="0" customWidth="1"/>
    <col min="35" max="35" width="4.00390625" style="220" customWidth="1"/>
    <col min="36" max="36" width="4.28125" style="220" customWidth="1"/>
    <col min="37" max="37" width="8.421875" style="0" customWidth="1"/>
    <col min="38" max="38" width="4.140625" style="220" customWidth="1"/>
    <col min="39" max="39" width="3.8515625" style="220" customWidth="1"/>
    <col min="40" max="40" width="8.00390625" style="0" customWidth="1"/>
    <col min="41" max="42" width="3.8515625" style="220" customWidth="1"/>
    <col min="43" max="43" width="7.00390625" style="0" customWidth="1"/>
  </cols>
  <sheetData>
    <row r="1" spans="1:43" s="228" customFormat="1" ht="34.5" customHeight="1">
      <c r="A1" s="339"/>
      <c r="B1" s="446" t="s">
        <v>611</v>
      </c>
      <c r="C1" s="447"/>
      <c r="D1" s="447"/>
      <c r="E1" s="447"/>
      <c r="F1" s="447"/>
      <c r="G1" s="447"/>
      <c r="H1" s="447"/>
      <c r="I1" s="447"/>
      <c r="J1" s="447"/>
      <c r="K1" s="447"/>
      <c r="L1" s="447"/>
      <c r="M1" s="447"/>
      <c r="N1" s="448"/>
      <c r="O1" s="230" t="s">
        <v>160</v>
      </c>
      <c r="P1" s="437" t="s">
        <v>612</v>
      </c>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9"/>
    </row>
    <row r="2" spans="1:43" s="56" customFormat="1" ht="21" customHeight="1">
      <c r="A2" s="440" t="s">
        <v>529</v>
      </c>
      <c r="B2" s="443" t="s">
        <v>606</v>
      </c>
      <c r="C2" s="433" t="s">
        <v>492</v>
      </c>
      <c r="D2" s="433"/>
      <c r="E2" s="433" t="s">
        <v>493</v>
      </c>
      <c r="F2" s="433"/>
      <c r="G2" s="433" t="s">
        <v>494</v>
      </c>
      <c r="H2" s="433"/>
      <c r="I2" s="433" t="s">
        <v>495</v>
      </c>
      <c r="J2" s="433"/>
      <c r="K2" s="433" t="s">
        <v>496</v>
      </c>
      <c r="L2" s="433"/>
      <c r="M2" s="433" t="s">
        <v>497</v>
      </c>
      <c r="N2" s="433"/>
      <c r="O2" s="421" t="s">
        <v>0</v>
      </c>
      <c r="P2" s="399" t="s">
        <v>498</v>
      </c>
      <c r="Q2" s="425" t="s">
        <v>499</v>
      </c>
      <c r="R2" s="426"/>
      <c r="S2" s="427"/>
      <c r="T2" s="425" t="s">
        <v>500</v>
      </c>
      <c r="U2" s="426"/>
      <c r="V2" s="427"/>
      <c r="W2" s="425" t="s">
        <v>501</v>
      </c>
      <c r="X2" s="426"/>
      <c r="Y2" s="427"/>
      <c r="Z2" s="425" t="s">
        <v>502</v>
      </c>
      <c r="AA2" s="426"/>
      <c r="AB2" s="427"/>
      <c r="AC2" s="425" t="s">
        <v>503</v>
      </c>
      <c r="AD2" s="426"/>
      <c r="AE2" s="427"/>
      <c r="AF2" s="418" t="s">
        <v>531</v>
      </c>
      <c r="AG2" s="419"/>
      <c r="AH2" s="420"/>
      <c r="AI2" s="418" t="s">
        <v>532</v>
      </c>
      <c r="AJ2" s="419"/>
      <c r="AK2" s="420"/>
      <c r="AL2" s="428" t="s">
        <v>533</v>
      </c>
      <c r="AM2" s="400"/>
      <c r="AN2" s="401"/>
      <c r="AO2" s="428" t="s">
        <v>534</v>
      </c>
      <c r="AP2" s="400"/>
      <c r="AQ2" s="401"/>
    </row>
    <row r="3" spans="1:43" s="56" customFormat="1" ht="16.5" customHeight="1">
      <c r="A3" s="441"/>
      <c r="B3" s="444"/>
      <c r="C3" s="434"/>
      <c r="D3" s="434"/>
      <c r="E3" s="434"/>
      <c r="F3" s="434"/>
      <c r="G3" s="434"/>
      <c r="H3" s="434"/>
      <c r="I3" s="434"/>
      <c r="J3" s="434"/>
      <c r="K3" s="434"/>
      <c r="L3" s="434"/>
      <c r="M3" s="434"/>
      <c r="N3" s="434"/>
      <c r="O3" s="402"/>
      <c r="P3" s="429"/>
      <c r="Q3" s="421" t="s">
        <v>538</v>
      </c>
      <c r="R3" s="201" t="s">
        <v>504</v>
      </c>
      <c r="S3" s="423" t="s">
        <v>537</v>
      </c>
      <c r="T3" s="421" t="s">
        <v>538</v>
      </c>
      <c r="U3" s="201" t="s">
        <v>504</v>
      </c>
      <c r="V3" s="423" t="s">
        <v>537</v>
      </c>
      <c r="W3" s="421" t="s">
        <v>538</v>
      </c>
      <c r="X3" s="201" t="s">
        <v>504</v>
      </c>
      <c r="Y3" s="423" t="s">
        <v>537</v>
      </c>
      <c r="Z3" s="421" t="s">
        <v>538</v>
      </c>
      <c r="AA3" s="201" t="s">
        <v>504</v>
      </c>
      <c r="AB3" s="423" t="s">
        <v>537</v>
      </c>
      <c r="AC3" s="421" t="s">
        <v>538</v>
      </c>
      <c r="AD3" s="201" t="s">
        <v>504</v>
      </c>
      <c r="AE3" s="423" t="s">
        <v>537</v>
      </c>
      <c r="AF3" s="421" t="s">
        <v>538</v>
      </c>
      <c r="AG3" s="221" t="s">
        <v>504</v>
      </c>
      <c r="AH3" s="423" t="s">
        <v>537</v>
      </c>
      <c r="AI3" s="421" t="s">
        <v>538</v>
      </c>
      <c r="AJ3" s="221" t="s">
        <v>504</v>
      </c>
      <c r="AK3" s="423" t="s">
        <v>537</v>
      </c>
      <c r="AL3" s="421" t="s">
        <v>538</v>
      </c>
      <c r="AM3" s="221" t="s">
        <v>504</v>
      </c>
      <c r="AN3" s="421" t="s">
        <v>505</v>
      </c>
      <c r="AO3" s="421" t="s">
        <v>530</v>
      </c>
      <c r="AP3" s="221" t="s">
        <v>504</v>
      </c>
      <c r="AQ3" s="423" t="s">
        <v>537</v>
      </c>
    </row>
    <row r="4" spans="1:43" s="56" customFormat="1" ht="21" customHeight="1">
      <c r="A4" s="441"/>
      <c r="B4" s="444"/>
      <c r="C4" s="435" t="s">
        <v>607</v>
      </c>
      <c r="D4" s="340" t="s">
        <v>608</v>
      </c>
      <c r="E4" s="435" t="s">
        <v>610</v>
      </c>
      <c r="F4" s="340" t="s">
        <v>608</v>
      </c>
      <c r="G4" s="435" t="s">
        <v>607</v>
      </c>
      <c r="H4" s="340" t="s">
        <v>608</v>
      </c>
      <c r="I4" s="435" t="s">
        <v>607</v>
      </c>
      <c r="J4" s="340" t="s">
        <v>608</v>
      </c>
      <c r="K4" s="435" t="s">
        <v>607</v>
      </c>
      <c r="L4" s="340" t="s">
        <v>608</v>
      </c>
      <c r="M4" s="435" t="s">
        <v>607</v>
      </c>
      <c r="N4" s="340" t="s">
        <v>608</v>
      </c>
      <c r="O4" s="422"/>
      <c r="P4" s="430"/>
      <c r="Q4" s="422"/>
      <c r="R4" s="201" t="s">
        <v>506</v>
      </c>
      <c r="S4" s="424"/>
      <c r="T4" s="422"/>
      <c r="U4" s="201" t="s">
        <v>506</v>
      </c>
      <c r="V4" s="424"/>
      <c r="W4" s="422"/>
      <c r="X4" s="201" t="s">
        <v>506</v>
      </c>
      <c r="Y4" s="424"/>
      <c r="Z4" s="422"/>
      <c r="AA4" s="201" t="s">
        <v>506</v>
      </c>
      <c r="AB4" s="424"/>
      <c r="AC4" s="422"/>
      <c r="AD4" s="201" t="s">
        <v>506</v>
      </c>
      <c r="AE4" s="424"/>
      <c r="AF4" s="422"/>
      <c r="AG4" s="221" t="s">
        <v>506</v>
      </c>
      <c r="AH4" s="424"/>
      <c r="AI4" s="422"/>
      <c r="AJ4" s="221" t="s">
        <v>506</v>
      </c>
      <c r="AK4" s="424"/>
      <c r="AL4" s="422"/>
      <c r="AM4" s="221" t="s">
        <v>506</v>
      </c>
      <c r="AN4" s="422"/>
      <c r="AO4" s="422"/>
      <c r="AP4" s="221" t="s">
        <v>506</v>
      </c>
      <c r="AQ4" s="424"/>
    </row>
    <row r="5" spans="1:43" s="56" customFormat="1" ht="14.25" customHeight="1">
      <c r="A5" s="442"/>
      <c r="B5" s="445"/>
      <c r="C5" s="436"/>
      <c r="D5" s="340" t="s">
        <v>609</v>
      </c>
      <c r="E5" s="436"/>
      <c r="F5" s="340" t="s">
        <v>609</v>
      </c>
      <c r="G5" s="436"/>
      <c r="H5" s="340" t="s">
        <v>609</v>
      </c>
      <c r="I5" s="436"/>
      <c r="J5" s="340" t="s">
        <v>609</v>
      </c>
      <c r="K5" s="436"/>
      <c r="L5" s="340" t="s">
        <v>609</v>
      </c>
      <c r="M5" s="436"/>
      <c r="N5" s="340" t="s">
        <v>609</v>
      </c>
      <c r="O5" s="343">
        <v>1</v>
      </c>
      <c r="P5" s="222" t="s">
        <v>507</v>
      </c>
      <c r="Q5" s="202">
        <v>1</v>
      </c>
      <c r="R5" s="202">
        <v>4</v>
      </c>
      <c r="S5" s="210">
        <v>5720</v>
      </c>
      <c r="T5" s="202">
        <v>1.2</v>
      </c>
      <c r="U5" s="202">
        <v>10</v>
      </c>
      <c r="V5" s="210">
        <v>7040</v>
      </c>
      <c r="W5" s="202">
        <v>1.5</v>
      </c>
      <c r="X5" s="202">
        <v>12.5</v>
      </c>
      <c r="Y5" s="210">
        <v>7590</v>
      </c>
      <c r="Z5" s="202">
        <v>1.7</v>
      </c>
      <c r="AA5" s="202">
        <v>16</v>
      </c>
      <c r="AB5" s="210">
        <v>9350</v>
      </c>
      <c r="AC5" s="202">
        <v>2.4</v>
      </c>
      <c r="AD5" s="202">
        <v>25</v>
      </c>
      <c r="AE5" s="210">
        <v>11000</v>
      </c>
      <c r="AF5" s="223"/>
      <c r="AG5" s="223"/>
      <c r="AH5" s="224"/>
      <c r="AI5" s="223"/>
      <c r="AJ5" s="223"/>
      <c r="AK5" s="224"/>
      <c r="AL5" s="223"/>
      <c r="AM5" s="223"/>
      <c r="AN5" s="224"/>
      <c r="AO5" s="223"/>
      <c r="AP5" s="223"/>
      <c r="AQ5" s="224"/>
    </row>
    <row r="6" spans="1:43" s="56" customFormat="1" ht="15.75" customHeight="1">
      <c r="A6" s="341">
        <v>1</v>
      </c>
      <c r="B6" s="231" t="s">
        <v>575</v>
      </c>
      <c r="C6" s="232"/>
      <c r="D6" s="233"/>
      <c r="E6" s="234"/>
      <c r="F6" s="233"/>
      <c r="G6" s="234"/>
      <c r="H6" s="233"/>
      <c r="I6" s="234">
        <v>1.8</v>
      </c>
      <c r="J6" s="233">
        <v>8140</v>
      </c>
      <c r="K6" s="234">
        <v>2</v>
      </c>
      <c r="L6" s="233">
        <v>8910</v>
      </c>
      <c r="M6" s="234">
        <v>2.3</v>
      </c>
      <c r="N6" s="233">
        <v>10340</v>
      </c>
      <c r="O6" s="344">
        <v>2</v>
      </c>
      <c r="P6" s="211" t="s">
        <v>508</v>
      </c>
      <c r="Q6" s="203">
        <v>1</v>
      </c>
      <c r="R6" s="203">
        <v>4</v>
      </c>
      <c r="S6" s="212">
        <v>7150</v>
      </c>
      <c r="T6" s="203">
        <v>1.3</v>
      </c>
      <c r="U6" s="203">
        <v>10</v>
      </c>
      <c r="V6" s="212">
        <v>9020</v>
      </c>
      <c r="W6" s="203">
        <v>1.5</v>
      </c>
      <c r="X6" s="203">
        <v>12.5</v>
      </c>
      <c r="Y6" s="212">
        <v>10560</v>
      </c>
      <c r="Z6" s="203">
        <v>1.9</v>
      </c>
      <c r="AA6" s="203">
        <v>16</v>
      </c>
      <c r="AB6" s="212">
        <v>11770</v>
      </c>
      <c r="AC6" s="203">
        <v>3</v>
      </c>
      <c r="AD6" s="203">
        <v>22</v>
      </c>
      <c r="AE6" s="212">
        <v>16500</v>
      </c>
      <c r="AF6" s="207"/>
      <c r="AG6" s="207"/>
      <c r="AH6" s="213"/>
      <c r="AI6" s="207"/>
      <c r="AJ6" s="207"/>
      <c r="AK6" s="213"/>
      <c r="AL6" s="207"/>
      <c r="AM6" s="207"/>
      <c r="AN6" s="213"/>
      <c r="AO6" s="207"/>
      <c r="AP6" s="207"/>
      <c r="AQ6" s="213"/>
    </row>
    <row r="7" spans="1:43" s="56" customFormat="1" ht="15.75" customHeight="1">
      <c r="A7" s="129">
        <v>2</v>
      </c>
      <c r="B7" s="235" t="s">
        <v>576</v>
      </c>
      <c r="C7" s="236"/>
      <c r="D7" s="237"/>
      <c r="E7" s="238"/>
      <c r="F7" s="237"/>
      <c r="G7" s="238">
        <v>1.8</v>
      </c>
      <c r="H7" s="237">
        <v>10560</v>
      </c>
      <c r="I7" s="238">
        <v>2</v>
      </c>
      <c r="J7" s="237">
        <v>11220</v>
      </c>
      <c r="K7" s="238">
        <v>2.3</v>
      </c>
      <c r="L7" s="237">
        <v>13200</v>
      </c>
      <c r="M7" s="238">
        <v>3</v>
      </c>
      <c r="N7" s="237">
        <v>16390</v>
      </c>
      <c r="O7" s="344">
        <v>3</v>
      </c>
      <c r="P7" s="211" t="s">
        <v>509</v>
      </c>
      <c r="Q7" s="203">
        <v>1</v>
      </c>
      <c r="R7" s="203">
        <v>4</v>
      </c>
      <c r="S7" s="212">
        <v>9350</v>
      </c>
      <c r="T7" s="203">
        <v>1.4</v>
      </c>
      <c r="U7" s="203">
        <v>8</v>
      </c>
      <c r="V7" s="212">
        <v>11000</v>
      </c>
      <c r="W7" s="203">
        <v>1.6</v>
      </c>
      <c r="X7" s="203">
        <v>10</v>
      </c>
      <c r="Y7" s="212">
        <v>13310</v>
      </c>
      <c r="Z7" s="203">
        <v>2.1</v>
      </c>
      <c r="AA7" s="203">
        <v>12.5</v>
      </c>
      <c r="AB7" s="212">
        <v>16280</v>
      </c>
      <c r="AC7" s="203">
        <v>2.6</v>
      </c>
      <c r="AD7" s="203">
        <v>16</v>
      </c>
      <c r="AE7" s="212">
        <v>18590</v>
      </c>
      <c r="AF7" s="207">
        <v>3.8</v>
      </c>
      <c r="AG7" s="207">
        <v>25</v>
      </c>
      <c r="AH7" s="213">
        <v>27500</v>
      </c>
      <c r="AI7" s="207"/>
      <c r="AJ7" s="207"/>
      <c r="AK7" s="213"/>
      <c r="AL7" s="207"/>
      <c r="AM7" s="207"/>
      <c r="AN7" s="213"/>
      <c r="AO7" s="207"/>
      <c r="AP7" s="207"/>
      <c r="AQ7" s="213"/>
    </row>
    <row r="8" spans="1:43" s="56" customFormat="1" ht="15.75" customHeight="1">
      <c r="A8" s="129">
        <v>3</v>
      </c>
      <c r="B8" s="235" t="s">
        <v>577</v>
      </c>
      <c r="C8" s="236"/>
      <c r="D8" s="237"/>
      <c r="E8" s="238"/>
      <c r="F8" s="237"/>
      <c r="G8" s="238">
        <v>2</v>
      </c>
      <c r="H8" s="237">
        <v>14960</v>
      </c>
      <c r="I8" s="238">
        <v>2.4</v>
      </c>
      <c r="J8" s="237">
        <v>18480</v>
      </c>
      <c r="K8" s="238">
        <v>3</v>
      </c>
      <c r="L8" s="237">
        <v>21560</v>
      </c>
      <c r="M8" s="238">
        <v>3.6</v>
      </c>
      <c r="N8" s="237">
        <v>25300</v>
      </c>
      <c r="O8" s="344">
        <v>4</v>
      </c>
      <c r="P8" s="211" t="s">
        <v>510</v>
      </c>
      <c r="Q8" s="203">
        <v>1.2</v>
      </c>
      <c r="R8" s="203">
        <v>4</v>
      </c>
      <c r="S8" s="212">
        <v>13860</v>
      </c>
      <c r="T8" s="203">
        <v>1.5</v>
      </c>
      <c r="U8" s="203">
        <v>6</v>
      </c>
      <c r="V8" s="212">
        <v>15620</v>
      </c>
      <c r="W8" s="203">
        <v>1.8</v>
      </c>
      <c r="X8" s="203">
        <v>8</v>
      </c>
      <c r="Y8" s="212">
        <v>18260</v>
      </c>
      <c r="Z8" s="203">
        <v>2.1</v>
      </c>
      <c r="AA8" s="203">
        <v>12</v>
      </c>
      <c r="AB8" s="212">
        <v>20790</v>
      </c>
      <c r="AC8" s="203">
        <v>2.6</v>
      </c>
      <c r="AD8" s="203">
        <v>12.5</v>
      </c>
      <c r="AE8" s="212">
        <v>24420</v>
      </c>
      <c r="AF8" s="207">
        <v>3.2</v>
      </c>
      <c r="AG8" s="207">
        <v>16</v>
      </c>
      <c r="AH8" s="213">
        <v>30250</v>
      </c>
      <c r="AI8" s="207">
        <v>4.7</v>
      </c>
      <c r="AJ8" s="207">
        <v>25</v>
      </c>
      <c r="AK8" s="213">
        <v>40590</v>
      </c>
      <c r="AL8" s="207"/>
      <c r="AM8" s="207"/>
      <c r="AN8" s="213"/>
      <c r="AO8" s="207"/>
      <c r="AP8" s="207"/>
      <c r="AQ8" s="213"/>
    </row>
    <row r="9" spans="1:43" s="56" customFormat="1" ht="15.75" customHeight="1">
      <c r="A9" s="129">
        <v>4</v>
      </c>
      <c r="B9" s="235" t="s">
        <v>578</v>
      </c>
      <c r="C9" s="236"/>
      <c r="D9" s="237"/>
      <c r="E9" s="238">
        <v>2</v>
      </c>
      <c r="F9" s="237">
        <v>18920</v>
      </c>
      <c r="G9" s="238">
        <v>2.4</v>
      </c>
      <c r="H9" s="237">
        <v>22880</v>
      </c>
      <c r="I9" s="238">
        <v>3</v>
      </c>
      <c r="J9" s="237">
        <v>27720</v>
      </c>
      <c r="K9" s="238">
        <v>3.7</v>
      </c>
      <c r="L9" s="237">
        <v>33330</v>
      </c>
      <c r="M9" s="238">
        <v>4.5</v>
      </c>
      <c r="N9" s="237">
        <v>39490</v>
      </c>
      <c r="O9" s="344">
        <v>5</v>
      </c>
      <c r="P9" s="211" t="s">
        <v>511</v>
      </c>
      <c r="Q9" s="203">
        <v>1.4</v>
      </c>
      <c r="R9" s="203">
        <v>5</v>
      </c>
      <c r="S9" s="212">
        <v>16280</v>
      </c>
      <c r="T9" s="203">
        <v>1.6</v>
      </c>
      <c r="U9" s="203">
        <v>6</v>
      </c>
      <c r="V9" s="212">
        <v>19030</v>
      </c>
      <c r="W9" s="203">
        <v>2</v>
      </c>
      <c r="X9" s="203">
        <v>8</v>
      </c>
      <c r="Y9" s="212">
        <v>21670</v>
      </c>
      <c r="Z9" s="431">
        <v>2.4</v>
      </c>
      <c r="AA9" s="203">
        <v>10</v>
      </c>
      <c r="AB9" s="212">
        <v>25080</v>
      </c>
      <c r="AC9" s="203">
        <v>3</v>
      </c>
      <c r="AD9" s="203">
        <v>12.5</v>
      </c>
      <c r="AE9" s="212">
        <v>30360</v>
      </c>
      <c r="AF9" s="207">
        <v>3.7</v>
      </c>
      <c r="AG9" s="207">
        <v>16</v>
      </c>
      <c r="AH9" s="213">
        <v>38170</v>
      </c>
      <c r="AI9" s="207"/>
      <c r="AJ9" s="207"/>
      <c r="AK9" s="213"/>
      <c r="AL9" s="207"/>
      <c r="AM9" s="207"/>
      <c r="AN9" s="213"/>
      <c r="AO9" s="207"/>
      <c r="AP9" s="207"/>
      <c r="AQ9" s="213"/>
    </row>
    <row r="10" spans="1:43" s="56" customFormat="1" ht="15.75" customHeight="1">
      <c r="A10" s="129">
        <v>5</v>
      </c>
      <c r="B10" s="235" t="s">
        <v>579</v>
      </c>
      <c r="C10" s="236"/>
      <c r="D10" s="237"/>
      <c r="E10" s="238">
        <v>2.4</v>
      </c>
      <c r="F10" s="237">
        <v>29370</v>
      </c>
      <c r="G10" s="238">
        <v>3</v>
      </c>
      <c r="H10" s="237">
        <v>35310</v>
      </c>
      <c r="I10" s="238">
        <v>3.7</v>
      </c>
      <c r="J10" s="237">
        <v>42460</v>
      </c>
      <c r="K10" s="238">
        <v>4.6</v>
      </c>
      <c r="L10" s="237">
        <v>51480</v>
      </c>
      <c r="M10" s="238">
        <v>5.6</v>
      </c>
      <c r="N10" s="237">
        <v>61160</v>
      </c>
      <c r="O10" s="344">
        <v>6</v>
      </c>
      <c r="P10" s="211" t="s">
        <v>512</v>
      </c>
      <c r="Q10" s="203">
        <v>1.4</v>
      </c>
      <c r="R10" s="203">
        <v>4</v>
      </c>
      <c r="S10" s="212">
        <v>21010</v>
      </c>
      <c r="T10" s="203">
        <v>1.5</v>
      </c>
      <c r="U10" s="203">
        <v>5</v>
      </c>
      <c r="V10" s="212">
        <v>25300</v>
      </c>
      <c r="W10" s="203">
        <v>1.8</v>
      </c>
      <c r="X10" s="203">
        <v>6</v>
      </c>
      <c r="Y10" s="212">
        <v>30800</v>
      </c>
      <c r="Z10" s="432"/>
      <c r="AA10" s="203">
        <v>8</v>
      </c>
      <c r="AB10" s="212">
        <v>35860</v>
      </c>
      <c r="AC10" s="203">
        <v>3</v>
      </c>
      <c r="AD10" s="203">
        <v>11</v>
      </c>
      <c r="AE10" s="212">
        <v>43340</v>
      </c>
      <c r="AF10" s="207">
        <v>3.8</v>
      </c>
      <c r="AG10" s="207">
        <v>12.5</v>
      </c>
      <c r="AH10" s="213">
        <v>54340</v>
      </c>
      <c r="AI10" s="207">
        <v>4.5</v>
      </c>
      <c r="AJ10" s="207" t="s">
        <v>535</v>
      </c>
      <c r="AK10" s="213">
        <v>65340</v>
      </c>
      <c r="AL10" s="207"/>
      <c r="AM10" s="207"/>
      <c r="AN10" s="213"/>
      <c r="AO10" s="207"/>
      <c r="AP10" s="207"/>
      <c r="AQ10" s="213"/>
    </row>
    <row r="11" spans="1:43" s="56" customFormat="1" ht="15.75" customHeight="1">
      <c r="A11" s="129">
        <v>6</v>
      </c>
      <c r="B11" s="235" t="s">
        <v>580</v>
      </c>
      <c r="C11" s="236"/>
      <c r="D11" s="237"/>
      <c r="E11" s="238">
        <v>3</v>
      </c>
      <c r="F11" s="237">
        <v>45870</v>
      </c>
      <c r="G11" s="238">
        <v>3.8</v>
      </c>
      <c r="H11" s="237">
        <v>56320</v>
      </c>
      <c r="I11" s="238">
        <v>4.7</v>
      </c>
      <c r="J11" s="237">
        <v>67650</v>
      </c>
      <c r="K11" s="238">
        <v>5.8</v>
      </c>
      <c r="L11" s="237">
        <v>81620</v>
      </c>
      <c r="M11" s="238">
        <v>7.1</v>
      </c>
      <c r="N11" s="237">
        <v>97570</v>
      </c>
      <c r="O11" s="344">
        <v>7</v>
      </c>
      <c r="P11" s="211" t="s">
        <v>513</v>
      </c>
      <c r="Q11" s="203"/>
      <c r="R11" s="203"/>
      <c r="S11" s="212"/>
      <c r="T11" s="203"/>
      <c r="U11" s="203"/>
      <c r="V11" s="212"/>
      <c r="W11" s="203" t="s">
        <v>80</v>
      </c>
      <c r="X11" s="203">
        <v>6</v>
      </c>
      <c r="Y11" s="212">
        <v>29260</v>
      </c>
      <c r="Z11" s="203">
        <v>2.4</v>
      </c>
      <c r="AA11" s="203">
        <v>8</v>
      </c>
      <c r="AB11" s="212">
        <v>36520</v>
      </c>
      <c r="AC11" s="203">
        <v>3</v>
      </c>
      <c r="AD11" s="203">
        <v>10</v>
      </c>
      <c r="AE11" s="212">
        <v>45760</v>
      </c>
      <c r="AF11" s="207">
        <v>3.8</v>
      </c>
      <c r="AG11" s="207">
        <v>12.5</v>
      </c>
      <c r="AH11" s="213">
        <v>56650</v>
      </c>
      <c r="AI11" s="207"/>
      <c r="AJ11" s="207"/>
      <c r="AK11" s="213"/>
      <c r="AL11" s="207"/>
      <c r="AM11" s="207"/>
      <c r="AN11" s="213"/>
      <c r="AO11" s="207"/>
      <c r="AP11" s="207"/>
      <c r="AQ11" s="213"/>
    </row>
    <row r="12" spans="1:43" s="56" customFormat="1" ht="15.75" customHeight="1">
      <c r="A12" s="129">
        <v>7</v>
      </c>
      <c r="B12" s="235" t="s">
        <v>581</v>
      </c>
      <c r="C12" s="236"/>
      <c r="D12" s="237"/>
      <c r="E12" s="238">
        <v>3.6</v>
      </c>
      <c r="F12" s="237">
        <v>65120</v>
      </c>
      <c r="G12" s="238">
        <v>4.5</v>
      </c>
      <c r="H12" s="237">
        <v>78540</v>
      </c>
      <c r="I12" s="238">
        <v>5.6</v>
      </c>
      <c r="J12" s="237">
        <v>95920</v>
      </c>
      <c r="K12" s="238">
        <v>6.8</v>
      </c>
      <c r="L12" s="237">
        <v>113850</v>
      </c>
      <c r="M12" s="238">
        <v>8.4</v>
      </c>
      <c r="N12" s="237">
        <v>137170</v>
      </c>
      <c r="O12" s="344">
        <v>8</v>
      </c>
      <c r="P12" s="211" t="s">
        <v>514</v>
      </c>
      <c r="Q12" s="203">
        <v>1.5</v>
      </c>
      <c r="R12" s="203">
        <v>4</v>
      </c>
      <c r="S12" s="212">
        <v>29590</v>
      </c>
      <c r="T12" s="203">
        <v>1.8</v>
      </c>
      <c r="U12" s="203">
        <v>5</v>
      </c>
      <c r="V12" s="212">
        <v>34540</v>
      </c>
      <c r="W12" s="203">
        <v>2.2</v>
      </c>
      <c r="X12" s="203">
        <v>6</v>
      </c>
      <c r="Y12" s="212">
        <v>39600</v>
      </c>
      <c r="Z12" s="203">
        <v>2.9</v>
      </c>
      <c r="AA12" s="203">
        <v>8</v>
      </c>
      <c r="AB12" s="212">
        <v>51040</v>
      </c>
      <c r="AC12" s="203">
        <v>3.6</v>
      </c>
      <c r="AD12" s="203">
        <v>10</v>
      </c>
      <c r="AE12" s="212">
        <v>63140</v>
      </c>
      <c r="AF12" s="207">
        <v>4.5</v>
      </c>
      <c r="AG12" s="207">
        <v>12.5</v>
      </c>
      <c r="AH12" s="213">
        <v>79530</v>
      </c>
      <c r="AI12" s="207">
        <v>5.5</v>
      </c>
      <c r="AJ12" s="207">
        <v>16</v>
      </c>
      <c r="AK12" s="213">
        <v>96030</v>
      </c>
      <c r="AL12" s="207"/>
      <c r="AM12" s="207"/>
      <c r="AN12" s="213"/>
      <c r="AO12" s="207"/>
      <c r="AP12" s="207"/>
      <c r="AQ12" s="213"/>
    </row>
    <row r="13" spans="1:43" s="56" customFormat="1" ht="15.75" customHeight="1">
      <c r="A13" s="129">
        <v>8</v>
      </c>
      <c r="B13" s="235" t="s">
        <v>582</v>
      </c>
      <c r="C13" s="236"/>
      <c r="D13" s="237"/>
      <c r="E13" s="238">
        <v>4.3</v>
      </c>
      <c r="F13" s="237">
        <v>91630</v>
      </c>
      <c r="G13" s="238">
        <v>5.4</v>
      </c>
      <c r="H13" s="237">
        <v>113080</v>
      </c>
      <c r="I13" s="238">
        <v>6.7</v>
      </c>
      <c r="J13" s="237">
        <v>137170</v>
      </c>
      <c r="K13" s="238">
        <v>8.2</v>
      </c>
      <c r="L13" s="237">
        <v>164890</v>
      </c>
      <c r="M13" s="238">
        <v>10.1</v>
      </c>
      <c r="N13" s="237">
        <v>197780</v>
      </c>
      <c r="O13" s="344">
        <v>9</v>
      </c>
      <c r="P13" s="211" t="s">
        <v>515</v>
      </c>
      <c r="Q13" s="203"/>
      <c r="R13" s="203"/>
      <c r="S13" s="212"/>
      <c r="T13" s="203"/>
      <c r="U13" s="203"/>
      <c r="V13" s="212"/>
      <c r="W13" s="203">
        <v>2.2</v>
      </c>
      <c r="X13" s="203">
        <v>6</v>
      </c>
      <c r="Y13" s="212">
        <v>43560</v>
      </c>
      <c r="Z13" s="203">
        <v>3</v>
      </c>
      <c r="AA13" s="203">
        <v>8</v>
      </c>
      <c r="AB13" s="212">
        <v>52360</v>
      </c>
      <c r="AC13" s="203">
        <v>3.6</v>
      </c>
      <c r="AD13" s="203">
        <v>10</v>
      </c>
      <c r="AE13" s="212">
        <v>66330</v>
      </c>
      <c r="AF13" s="207"/>
      <c r="AG13" s="207"/>
      <c r="AH13" s="213"/>
      <c r="AI13" s="207"/>
      <c r="AJ13" s="207"/>
      <c r="AK13" s="213"/>
      <c r="AL13" s="207"/>
      <c r="AM13" s="207"/>
      <c r="AN13" s="213"/>
      <c r="AO13" s="207"/>
      <c r="AP13" s="207"/>
      <c r="AQ13" s="213"/>
    </row>
    <row r="14" spans="1:43" s="56" customFormat="1" ht="15.75" customHeight="1">
      <c r="A14" s="129">
        <v>9</v>
      </c>
      <c r="B14" s="235" t="s">
        <v>583</v>
      </c>
      <c r="C14" s="236">
        <v>4.2</v>
      </c>
      <c r="D14" s="237">
        <v>110110</v>
      </c>
      <c r="E14" s="238">
        <v>5.3</v>
      </c>
      <c r="F14" s="237">
        <v>137500</v>
      </c>
      <c r="G14" s="238">
        <v>6.6</v>
      </c>
      <c r="H14" s="237">
        <v>168080</v>
      </c>
      <c r="I14" s="238">
        <v>8.1</v>
      </c>
      <c r="J14" s="237">
        <v>203280</v>
      </c>
      <c r="K14" s="238">
        <v>10</v>
      </c>
      <c r="L14" s="237">
        <v>244640</v>
      </c>
      <c r="M14" s="238">
        <v>12.3</v>
      </c>
      <c r="N14" s="237">
        <v>295240</v>
      </c>
      <c r="O14" s="344">
        <v>10</v>
      </c>
      <c r="P14" s="211" t="s">
        <v>516</v>
      </c>
      <c r="Q14" s="203">
        <v>1.5</v>
      </c>
      <c r="R14" s="203">
        <v>3</v>
      </c>
      <c r="S14" s="212">
        <v>36190</v>
      </c>
      <c r="T14" s="203">
        <v>1.7</v>
      </c>
      <c r="U14" s="203">
        <v>4</v>
      </c>
      <c r="V14" s="212">
        <v>41250</v>
      </c>
      <c r="W14" s="203">
        <v>2.2</v>
      </c>
      <c r="X14" s="203">
        <v>5</v>
      </c>
      <c r="Y14" s="212">
        <v>48290</v>
      </c>
      <c r="Z14" s="203">
        <v>2.7</v>
      </c>
      <c r="AA14" s="203">
        <v>6</v>
      </c>
      <c r="AB14" s="212">
        <v>57750</v>
      </c>
      <c r="AC14" s="203">
        <v>3.5</v>
      </c>
      <c r="AD14" s="203">
        <v>8</v>
      </c>
      <c r="AE14" s="212">
        <v>73370</v>
      </c>
      <c r="AF14" s="207">
        <v>4.3</v>
      </c>
      <c r="AG14" s="207">
        <v>10</v>
      </c>
      <c r="AH14" s="213">
        <v>91080</v>
      </c>
      <c r="AI14" s="207">
        <v>5.4</v>
      </c>
      <c r="AJ14" s="207" t="s">
        <v>536</v>
      </c>
      <c r="AK14" s="213">
        <v>112970</v>
      </c>
      <c r="AL14" s="207">
        <v>6.6</v>
      </c>
      <c r="AM14" s="207">
        <v>16</v>
      </c>
      <c r="AN14" s="213">
        <v>136620</v>
      </c>
      <c r="AO14" s="207"/>
      <c r="AP14" s="207"/>
      <c r="AQ14" s="213">
        <v>292380</v>
      </c>
    </row>
    <row r="15" spans="1:43" s="56" customFormat="1" ht="15.75" customHeight="1">
      <c r="A15" s="129">
        <v>10</v>
      </c>
      <c r="B15" s="235" t="s">
        <v>490</v>
      </c>
      <c r="C15" s="236">
        <v>4.8</v>
      </c>
      <c r="D15" s="237">
        <v>142120</v>
      </c>
      <c r="E15" s="238">
        <v>6</v>
      </c>
      <c r="F15" s="237">
        <v>175780</v>
      </c>
      <c r="G15" s="238">
        <v>7.4</v>
      </c>
      <c r="H15" s="237">
        <v>214390</v>
      </c>
      <c r="I15" s="238">
        <v>9.2</v>
      </c>
      <c r="J15" s="237">
        <v>261910</v>
      </c>
      <c r="K15" s="238">
        <v>11.4</v>
      </c>
      <c r="L15" s="237">
        <v>317240</v>
      </c>
      <c r="M15" s="238">
        <v>14</v>
      </c>
      <c r="N15" s="237">
        <v>372020</v>
      </c>
      <c r="O15" s="344">
        <v>11</v>
      </c>
      <c r="P15" s="211" t="s">
        <v>517</v>
      </c>
      <c r="Q15" s="203">
        <v>1.9</v>
      </c>
      <c r="R15" s="203">
        <v>3</v>
      </c>
      <c r="S15" s="212">
        <v>54560</v>
      </c>
      <c r="T15" s="203">
        <v>2.2</v>
      </c>
      <c r="U15" s="203">
        <v>4</v>
      </c>
      <c r="V15" s="212">
        <v>61710</v>
      </c>
      <c r="W15" s="203">
        <v>2.7</v>
      </c>
      <c r="X15" s="203">
        <v>5</v>
      </c>
      <c r="Y15" s="212">
        <v>71940</v>
      </c>
      <c r="Z15" s="203">
        <v>3.2</v>
      </c>
      <c r="AA15" s="203">
        <v>6</v>
      </c>
      <c r="AB15" s="212">
        <v>82830</v>
      </c>
      <c r="AC15" s="203">
        <v>4.2</v>
      </c>
      <c r="AD15" s="203">
        <v>8</v>
      </c>
      <c r="AE15" s="212">
        <v>114730</v>
      </c>
      <c r="AF15" s="207">
        <v>5.3</v>
      </c>
      <c r="AG15" s="207">
        <v>10</v>
      </c>
      <c r="AH15" s="213">
        <v>137280</v>
      </c>
      <c r="AI15" s="207">
        <v>6.6</v>
      </c>
      <c r="AJ15" s="207">
        <v>12.5</v>
      </c>
      <c r="AK15" s="213">
        <v>169620</v>
      </c>
      <c r="AL15" s="207">
        <v>8.1</v>
      </c>
      <c r="AM15" s="207">
        <v>16</v>
      </c>
      <c r="AN15" s="213">
        <v>205480</v>
      </c>
      <c r="AO15" s="207">
        <v>12.3</v>
      </c>
      <c r="AP15" s="207">
        <v>25</v>
      </c>
      <c r="AQ15" s="213">
        <v>361900</v>
      </c>
    </row>
    <row r="16" spans="1:43" s="56" customFormat="1" ht="15.75" customHeight="1">
      <c r="A16" s="129">
        <v>11</v>
      </c>
      <c r="B16" s="235" t="s">
        <v>491</v>
      </c>
      <c r="C16" s="236">
        <v>5.4</v>
      </c>
      <c r="D16" s="237">
        <v>179080</v>
      </c>
      <c r="E16" s="238">
        <v>6.7</v>
      </c>
      <c r="F16" s="237">
        <v>220000</v>
      </c>
      <c r="G16" s="238">
        <v>8.3</v>
      </c>
      <c r="H16" s="237">
        <v>269170</v>
      </c>
      <c r="I16" s="238">
        <v>10.3</v>
      </c>
      <c r="J16" s="237">
        <v>328020</v>
      </c>
      <c r="K16" s="238">
        <v>12.7</v>
      </c>
      <c r="L16" s="237">
        <v>395340</v>
      </c>
      <c r="M16" s="238">
        <v>15.7</v>
      </c>
      <c r="N16" s="237">
        <v>479050</v>
      </c>
      <c r="O16" s="344">
        <v>12</v>
      </c>
      <c r="P16" s="211" t="s">
        <v>490</v>
      </c>
      <c r="Q16" s="203"/>
      <c r="R16" s="203"/>
      <c r="S16" s="212"/>
      <c r="T16" s="203"/>
      <c r="U16" s="203"/>
      <c r="V16" s="212"/>
      <c r="W16" s="203">
        <v>3.1</v>
      </c>
      <c r="X16" s="203">
        <v>5</v>
      </c>
      <c r="Y16" s="212">
        <v>88990</v>
      </c>
      <c r="Z16" s="203">
        <v>3.7</v>
      </c>
      <c r="AA16" s="203">
        <v>6</v>
      </c>
      <c r="AB16" s="212">
        <v>105490</v>
      </c>
      <c r="AC16" s="203">
        <v>4.8</v>
      </c>
      <c r="AD16" s="203">
        <v>8</v>
      </c>
      <c r="AE16" s="212">
        <v>133760</v>
      </c>
      <c r="AF16" s="207">
        <v>6</v>
      </c>
      <c r="AG16" s="207">
        <v>10</v>
      </c>
      <c r="AH16" s="213">
        <v>168410</v>
      </c>
      <c r="AI16" s="207">
        <v>7.4</v>
      </c>
      <c r="AJ16" s="207">
        <v>12.5</v>
      </c>
      <c r="AK16" s="213">
        <v>206580</v>
      </c>
      <c r="AL16" s="207">
        <v>9.2</v>
      </c>
      <c r="AM16" s="207">
        <v>16</v>
      </c>
      <c r="AN16" s="213">
        <v>253440</v>
      </c>
      <c r="AO16" s="207">
        <v>14</v>
      </c>
      <c r="AP16" s="207">
        <v>25</v>
      </c>
      <c r="AQ16" s="213"/>
    </row>
    <row r="17" spans="1:43" s="56" customFormat="1" ht="15.75" customHeight="1">
      <c r="A17" s="129">
        <v>12</v>
      </c>
      <c r="B17" s="235" t="s">
        <v>584</v>
      </c>
      <c r="C17" s="236">
        <v>6.2</v>
      </c>
      <c r="D17" s="237">
        <v>235400</v>
      </c>
      <c r="E17" s="238">
        <v>7.7</v>
      </c>
      <c r="F17" s="237">
        <v>288420</v>
      </c>
      <c r="G17" s="238">
        <v>9.5</v>
      </c>
      <c r="H17" s="237">
        <v>351340</v>
      </c>
      <c r="I17" s="238">
        <v>11.8</v>
      </c>
      <c r="J17" s="237">
        <v>428120</v>
      </c>
      <c r="K17" s="238">
        <v>14.6</v>
      </c>
      <c r="L17" s="237">
        <v>518980</v>
      </c>
      <c r="M17" s="238">
        <v>17.9</v>
      </c>
      <c r="N17" s="237">
        <v>624360</v>
      </c>
      <c r="O17" s="344">
        <v>13</v>
      </c>
      <c r="P17" s="211" t="s">
        <v>491</v>
      </c>
      <c r="Q17" s="203"/>
      <c r="R17" s="203"/>
      <c r="S17" s="212"/>
      <c r="T17" s="203"/>
      <c r="U17" s="203"/>
      <c r="V17" s="212"/>
      <c r="W17" s="203">
        <v>3.5</v>
      </c>
      <c r="X17" s="203">
        <v>5</v>
      </c>
      <c r="Y17" s="212">
        <v>106480</v>
      </c>
      <c r="Z17" s="203">
        <v>4.1</v>
      </c>
      <c r="AA17" s="203">
        <v>6</v>
      </c>
      <c r="AB17" s="212">
        <v>133540</v>
      </c>
      <c r="AC17" s="203">
        <v>5.4</v>
      </c>
      <c r="AD17" s="203">
        <v>8</v>
      </c>
      <c r="AE17" s="212">
        <v>163350</v>
      </c>
      <c r="AF17" s="207">
        <v>6.7</v>
      </c>
      <c r="AG17" s="207">
        <v>10</v>
      </c>
      <c r="AH17" s="213">
        <v>210210</v>
      </c>
      <c r="AI17" s="207">
        <v>8.3</v>
      </c>
      <c r="AJ17" s="207">
        <v>12.5</v>
      </c>
      <c r="AK17" s="213">
        <v>240900</v>
      </c>
      <c r="AL17" s="207">
        <v>10.3</v>
      </c>
      <c r="AM17" s="207">
        <v>16</v>
      </c>
      <c r="AN17" s="213">
        <v>295790</v>
      </c>
      <c r="AO17" s="207"/>
      <c r="AP17" s="207"/>
      <c r="AQ17" s="213"/>
    </row>
    <row r="18" spans="1:43" s="56" customFormat="1" ht="15.75" customHeight="1">
      <c r="A18" s="129">
        <v>13</v>
      </c>
      <c r="B18" s="235" t="s">
        <v>585</v>
      </c>
      <c r="C18" s="236">
        <v>6.9</v>
      </c>
      <c r="D18" s="237">
        <v>293810</v>
      </c>
      <c r="E18" s="238">
        <v>8.6</v>
      </c>
      <c r="F18" s="237">
        <v>362560</v>
      </c>
      <c r="G18" s="238">
        <v>10.7</v>
      </c>
      <c r="H18" s="237">
        <v>444400</v>
      </c>
      <c r="I18" s="238">
        <v>13.3</v>
      </c>
      <c r="J18" s="237">
        <v>543400</v>
      </c>
      <c r="K18" s="238">
        <v>16.4</v>
      </c>
      <c r="L18" s="237">
        <v>655930</v>
      </c>
      <c r="M18" s="238"/>
      <c r="N18" s="239"/>
      <c r="O18" s="344">
        <v>14</v>
      </c>
      <c r="P18" s="211" t="s">
        <v>518</v>
      </c>
      <c r="Q18" s="203"/>
      <c r="R18" s="203"/>
      <c r="S18" s="212"/>
      <c r="T18" s="203"/>
      <c r="U18" s="203"/>
      <c r="V18" s="212"/>
      <c r="W18" s="203">
        <v>4</v>
      </c>
      <c r="X18" s="203">
        <v>5</v>
      </c>
      <c r="Y18" s="212">
        <v>148060</v>
      </c>
      <c r="Z18" s="203">
        <v>4.7</v>
      </c>
      <c r="AA18" s="203">
        <v>6</v>
      </c>
      <c r="AB18" s="212">
        <v>173360</v>
      </c>
      <c r="AC18" s="203">
        <v>6.2</v>
      </c>
      <c r="AD18" s="203">
        <v>8</v>
      </c>
      <c r="AE18" s="212">
        <v>225610</v>
      </c>
      <c r="AF18" s="207">
        <v>7.7</v>
      </c>
      <c r="AG18" s="207">
        <v>10</v>
      </c>
      <c r="AH18" s="213">
        <v>275440</v>
      </c>
      <c r="AI18" s="207">
        <v>9.5</v>
      </c>
      <c r="AJ18" s="207">
        <v>12.5</v>
      </c>
      <c r="AK18" s="213">
        <v>338140</v>
      </c>
      <c r="AL18" s="207">
        <v>11.8</v>
      </c>
      <c r="AM18" s="207">
        <v>16</v>
      </c>
      <c r="AN18" s="213">
        <v>383900</v>
      </c>
      <c r="AO18" s="207"/>
      <c r="AP18" s="207"/>
      <c r="AQ18" s="213"/>
    </row>
    <row r="19" spans="1:43" s="56" customFormat="1" ht="15.75" customHeight="1">
      <c r="A19" s="129">
        <v>14</v>
      </c>
      <c r="B19" s="235" t="s">
        <v>586</v>
      </c>
      <c r="C19" s="236">
        <v>7.7</v>
      </c>
      <c r="D19" s="237">
        <v>364100</v>
      </c>
      <c r="E19" s="238">
        <v>9.6</v>
      </c>
      <c r="F19" s="237">
        <v>449130</v>
      </c>
      <c r="G19" s="238">
        <v>11.9</v>
      </c>
      <c r="H19" s="237">
        <v>548240</v>
      </c>
      <c r="I19" s="238">
        <v>14.7</v>
      </c>
      <c r="J19" s="237">
        <v>666490</v>
      </c>
      <c r="K19" s="238">
        <v>18.2</v>
      </c>
      <c r="L19" s="237">
        <v>808940</v>
      </c>
      <c r="M19" s="238"/>
      <c r="N19" s="238"/>
      <c r="O19" s="344">
        <v>15</v>
      </c>
      <c r="P19" s="211" t="s">
        <v>519</v>
      </c>
      <c r="Q19" s="203"/>
      <c r="R19" s="203"/>
      <c r="S19" s="212"/>
      <c r="T19" s="203"/>
      <c r="U19" s="203"/>
      <c r="V19" s="212"/>
      <c r="W19" s="203">
        <v>4.9</v>
      </c>
      <c r="X19" s="203">
        <v>5</v>
      </c>
      <c r="Y19" s="212">
        <v>227260</v>
      </c>
      <c r="Z19" s="203">
        <v>5.9</v>
      </c>
      <c r="AA19" s="203">
        <v>6</v>
      </c>
      <c r="AB19" s="212">
        <v>269940</v>
      </c>
      <c r="AC19" s="203">
        <v>7.7</v>
      </c>
      <c r="AD19" s="203">
        <v>8</v>
      </c>
      <c r="AE19" s="212">
        <v>351450</v>
      </c>
      <c r="AF19" s="207">
        <v>9.6</v>
      </c>
      <c r="AG19" s="207">
        <v>10</v>
      </c>
      <c r="AH19" s="213">
        <v>427570</v>
      </c>
      <c r="AI19" s="207">
        <v>11.9</v>
      </c>
      <c r="AJ19" s="207">
        <v>12.5</v>
      </c>
      <c r="AK19" s="213">
        <v>531190</v>
      </c>
      <c r="AL19" s="207">
        <v>14.7</v>
      </c>
      <c r="AM19" s="207">
        <v>16</v>
      </c>
      <c r="AN19" s="213">
        <v>646360</v>
      </c>
      <c r="AO19" s="207"/>
      <c r="AP19" s="207"/>
      <c r="AQ19" s="213"/>
    </row>
    <row r="20" spans="1:43" s="56" customFormat="1" ht="15.75" customHeight="1">
      <c r="A20" s="129">
        <v>15</v>
      </c>
      <c r="B20" s="235" t="s">
        <v>587</v>
      </c>
      <c r="C20" s="236">
        <v>8.6</v>
      </c>
      <c r="D20" s="237">
        <v>456610</v>
      </c>
      <c r="E20" s="238">
        <v>10.8</v>
      </c>
      <c r="F20" s="237">
        <v>567600</v>
      </c>
      <c r="G20" s="238">
        <v>13.4</v>
      </c>
      <c r="H20" s="237">
        <v>691680</v>
      </c>
      <c r="I20" s="238">
        <v>16.6</v>
      </c>
      <c r="J20" s="237">
        <v>846340</v>
      </c>
      <c r="K20" s="238">
        <v>20.5</v>
      </c>
      <c r="L20" s="237">
        <v>1023880</v>
      </c>
      <c r="M20" s="238">
        <v>25.2</v>
      </c>
      <c r="N20" s="238">
        <v>1229690</v>
      </c>
      <c r="O20" s="344">
        <v>16</v>
      </c>
      <c r="P20" s="211" t="s">
        <v>520</v>
      </c>
      <c r="Q20" s="203"/>
      <c r="R20" s="203"/>
      <c r="S20" s="212"/>
      <c r="T20" s="203"/>
      <c r="U20" s="203"/>
      <c r="V20" s="212"/>
      <c r="W20" s="203">
        <v>5.5</v>
      </c>
      <c r="X20" s="203">
        <v>5</v>
      </c>
      <c r="Y20" s="212">
        <v>284240</v>
      </c>
      <c r="Z20" s="203">
        <v>6.6</v>
      </c>
      <c r="AA20" s="203">
        <v>6</v>
      </c>
      <c r="AB20" s="212">
        <v>339460</v>
      </c>
      <c r="AC20" s="203">
        <v>8.6</v>
      </c>
      <c r="AD20" s="203">
        <v>8</v>
      </c>
      <c r="AE20" s="212">
        <v>441760</v>
      </c>
      <c r="AF20" s="207">
        <v>10.8</v>
      </c>
      <c r="AG20" s="207">
        <v>10</v>
      </c>
      <c r="AH20" s="213">
        <v>539880</v>
      </c>
      <c r="AI20" s="207">
        <v>13.4</v>
      </c>
      <c r="AJ20" s="207">
        <v>12.5</v>
      </c>
      <c r="AK20" s="213">
        <v>670340</v>
      </c>
      <c r="AL20" s="207">
        <v>16.6</v>
      </c>
      <c r="AM20" s="207">
        <v>16</v>
      </c>
      <c r="AN20" s="213">
        <v>744040</v>
      </c>
      <c r="AO20" s="207"/>
      <c r="AP20" s="207"/>
      <c r="AQ20" s="213"/>
    </row>
    <row r="21" spans="1:43" s="56" customFormat="1" ht="15.75" customHeight="1">
      <c r="A21" s="129">
        <v>16</v>
      </c>
      <c r="B21" s="235" t="s">
        <v>588</v>
      </c>
      <c r="C21" s="236">
        <v>9.6</v>
      </c>
      <c r="D21" s="237">
        <v>577170</v>
      </c>
      <c r="E21" s="238">
        <v>11.9</v>
      </c>
      <c r="F21" s="237">
        <v>694650</v>
      </c>
      <c r="G21" s="238">
        <v>14.8</v>
      </c>
      <c r="H21" s="237">
        <v>852280</v>
      </c>
      <c r="I21" s="238">
        <v>18.4</v>
      </c>
      <c r="J21" s="237">
        <v>1042470</v>
      </c>
      <c r="K21" s="238">
        <v>22.7</v>
      </c>
      <c r="L21" s="237">
        <v>1259280</v>
      </c>
      <c r="M21" s="238"/>
      <c r="N21" s="238"/>
      <c r="O21" s="344">
        <v>17</v>
      </c>
      <c r="P21" s="211" t="s">
        <v>521</v>
      </c>
      <c r="Q21" s="203"/>
      <c r="R21" s="203"/>
      <c r="S21" s="212"/>
      <c r="T21" s="203"/>
      <c r="U21" s="203"/>
      <c r="V21" s="212"/>
      <c r="W21" s="203">
        <v>6.2</v>
      </c>
      <c r="X21" s="203">
        <v>5</v>
      </c>
      <c r="Y21" s="212">
        <v>358930</v>
      </c>
      <c r="Z21" s="203">
        <v>7.3</v>
      </c>
      <c r="AA21" s="203">
        <v>6</v>
      </c>
      <c r="AB21" s="212">
        <v>417450</v>
      </c>
      <c r="AC21" s="203">
        <v>9.6</v>
      </c>
      <c r="AD21" s="203">
        <v>8</v>
      </c>
      <c r="AE21" s="212">
        <v>547360</v>
      </c>
      <c r="AF21" s="207">
        <v>11.9</v>
      </c>
      <c r="AG21" s="207">
        <v>10</v>
      </c>
      <c r="AH21" s="213">
        <v>660660</v>
      </c>
      <c r="AI21" s="207">
        <v>14.8</v>
      </c>
      <c r="AJ21" s="207">
        <v>12.5</v>
      </c>
      <c r="AK21" s="213">
        <v>825440</v>
      </c>
      <c r="AL21" s="207">
        <v>18.4</v>
      </c>
      <c r="AM21" s="207">
        <v>16</v>
      </c>
      <c r="AN21" s="213">
        <v>1010900</v>
      </c>
      <c r="AO21" s="207"/>
      <c r="AP21" s="207"/>
      <c r="AQ21" s="213"/>
    </row>
    <row r="22" spans="1:43" s="56" customFormat="1" ht="15.75" customHeight="1">
      <c r="A22" s="129">
        <v>17</v>
      </c>
      <c r="B22" s="235" t="s">
        <v>589</v>
      </c>
      <c r="C22" s="236">
        <v>10.7</v>
      </c>
      <c r="D22" s="237">
        <v>707300</v>
      </c>
      <c r="E22" s="238">
        <v>13.4</v>
      </c>
      <c r="F22" s="237">
        <v>876810</v>
      </c>
      <c r="G22" s="238">
        <v>16.6</v>
      </c>
      <c r="H22" s="237">
        <v>1065020</v>
      </c>
      <c r="I22" s="238">
        <v>20.6</v>
      </c>
      <c r="J22" s="237">
        <v>1306360</v>
      </c>
      <c r="K22" s="238">
        <v>25.4</v>
      </c>
      <c r="L22" s="237">
        <v>1578720</v>
      </c>
      <c r="M22" s="238"/>
      <c r="N22" s="238"/>
      <c r="O22" s="344">
        <v>18</v>
      </c>
      <c r="P22" s="211" t="s">
        <v>522</v>
      </c>
      <c r="Q22" s="203"/>
      <c r="R22" s="203"/>
      <c r="S22" s="212"/>
      <c r="T22" s="203"/>
      <c r="U22" s="203"/>
      <c r="V22" s="212"/>
      <c r="W22" s="203">
        <v>6.9</v>
      </c>
      <c r="X22" s="203">
        <v>5</v>
      </c>
      <c r="Y22" s="212">
        <v>447040</v>
      </c>
      <c r="Z22" s="203">
        <v>8.2</v>
      </c>
      <c r="AA22" s="203">
        <v>6</v>
      </c>
      <c r="AB22" s="212">
        <v>524260</v>
      </c>
      <c r="AC22" s="203">
        <v>10.7</v>
      </c>
      <c r="AD22" s="203">
        <v>8</v>
      </c>
      <c r="AE22" s="212">
        <v>683760</v>
      </c>
      <c r="AF22" s="207">
        <v>13.4</v>
      </c>
      <c r="AG22" s="207">
        <v>10</v>
      </c>
      <c r="AH22" s="213">
        <v>833470</v>
      </c>
      <c r="AI22" s="207">
        <v>16.6</v>
      </c>
      <c r="AJ22" s="207">
        <v>12.5</v>
      </c>
      <c r="AK22" s="213">
        <v>1028500</v>
      </c>
      <c r="AL22" s="207">
        <v>20.6</v>
      </c>
      <c r="AM22" s="207">
        <v>16</v>
      </c>
      <c r="AN22" s="213">
        <v>1158300</v>
      </c>
      <c r="AO22" s="207"/>
      <c r="AP22" s="207"/>
      <c r="AQ22" s="213"/>
    </row>
    <row r="23" spans="1:43" s="56" customFormat="1" ht="15.75" customHeight="1">
      <c r="A23" s="129">
        <v>18</v>
      </c>
      <c r="B23" s="235" t="s">
        <v>590</v>
      </c>
      <c r="C23" s="236">
        <v>12.1</v>
      </c>
      <c r="D23" s="237">
        <v>898590</v>
      </c>
      <c r="E23" s="238">
        <v>15</v>
      </c>
      <c r="F23" s="237">
        <v>1101870</v>
      </c>
      <c r="G23" s="238">
        <v>18.7</v>
      </c>
      <c r="H23" s="237">
        <v>1355860</v>
      </c>
      <c r="I23" s="238">
        <v>23.2</v>
      </c>
      <c r="J23" s="237">
        <v>1655610</v>
      </c>
      <c r="K23" s="238">
        <v>28.6</v>
      </c>
      <c r="L23" s="237">
        <v>1998370</v>
      </c>
      <c r="M23" s="238"/>
      <c r="N23" s="238"/>
      <c r="O23" s="344">
        <v>19</v>
      </c>
      <c r="P23" s="211" t="s">
        <v>523</v>
      </c>
      <c r="Q23" s="203"/>
      <c r="R23" s="203"/>
      <c r="S23" s="212"/>
      <c r="T23" s="203"/>
      <c r="U23" s="203"/>
      <c r="V23" s="212"/>
      <c r="W23" s="203">
        <v>7.7</v>
      </c>
      <c r="X23" s="203">
        <v>5</v>
      </c>
      <c r="Y23" s="212">
        <v>539220</v>
      </c>
      <c r="Z23" s="203">
        <v>9.2</v>
      </c>
      <c r="AA23" s="203">
        <v>6</v>
      </c>
      <c r="AB23" s="212">
        <v>660330</v>
      </c>
      <c r="AC23" s="203">
        <v>12.1</v>
      </c>
      <c r="AD23" s="203">
        <v>8</v>
      </c>
      <c r="AE23" s="212">
        <v>863060</v>
      </c>
      <c r="AF23" s="207">
        <v>15</v>
      </c>
      <c r="AG23" s="207">
        <v>10</v>
      </c>
      <c r="AH23" s="213">
        <v>1047200</v>
      </c>
      <c r="AI23" s="207">
        <v>18.7</v>
      </c>
      <c r="AJ23" s="207">
        <v>12.5</v>
      </c>
      <c r="AK23" s="213">
        <v>1195480</v>
      </c>
      <c r="AL23" s="207">
        <v>23.2</v>
      </c>
      <c r="AM23" s="207">
        <v>16</v>
      </c>
      <c r="AN23" s="213">
        <v>1464430</v>
      </c>
      <c r="AO23" s="207"/>
      <c r="AP23" s="207"/>
      <c r="AQ23" s="213"/>
    </row>
    <row r="24" spans="1:43" s="56" customFormat="1" ht="15.75" customHeight="1">
      <c r="A24" s="129">
        <v>19</v>
      </c>
      <c r="B24" s="235" t="s">
        <v>591</v>
      </c>
      <c r="C24" s="236">
        <v>13.6</v>
      </c>
      <c r="D24" s="237">
        <v>1138500</v>
      </c>
      <c r="E24" s="238">
        <v>16.9</v>
      </c>
      <c r="F24" s="237">
        <v>1398980</v>
      </c>
      <c r="G24" s="238">
        <v>21.1</v>
      </c>
      <c r="H24" s="237">
        <v>1725460</v>
      </c>
      <c r="I24" s="238">
        <v>26.1</v>
      </c>
      <c r="J24" s="237">
        <v>2098800</v>
      </c>
      <c r="K24" s="238">
        <v>32.2</v>
      </c>
      <c r="L24" s="237">
        <v>2536710</v>
      </c>
      <c r="M24" s="238"/>
      <c r="N24" s="238"/>
      <c r="O24" s="344">
        <v>20</v>
      </c>
      <c r="P24" s="211" t="s">
        <v>524</v>
      </c>
      <c r="Q24" s="203"/>
      <c r="R24" s="203"/>
      <c r="S24" s="212"/>
      <c r="T24" s="203"/>
      <c r="U24" s="203"/>
      <c r="V24" s="212"/>
      <c r="W24" s="203">
        <v>8.7</v>
      </c>
      <c r="X24" s="203">
        <v>5</v>
      </c>
      <c r="Y24" s="212">
        <v>724020</v>
      </c>
      <c r="Z24" s="203">
        <v>10.4</v>
      </c>
      <c r="AA24" s="203">
        <v>6</v>
      </c>
      <c r="AB24" s="212">
        <v>861300</v>
      </c>
      <c r="AC24" s="203">
        <v>13.6</v>
      </c>
      <c r="AD24" s="203">
        <v>8</v>
      </c>
      <c r="AE24" s="212">
        <v>1110120</v>
      </c>
      <c r="AF24" s="207">
        <v>16.9</v>
      </c>
      <c r="AG24" s="207">
        <v>10</v>
      </c>
      <c r="AH24" s="213">
        <v>1364990</v>
      </c>
      <c r="AI24" s="207">
        <v>21.1</v>
      </c>
      <c r="AJ24" s="207">
        <v>12.5</v>
      </c>
      <c r="AK24" s="213">
        <v>1693230</v>
      </c>
      <c r="AL24" s="207"/>
      <c r="AM24" s="207"/>
      <c r="AN24" s="213"/>
      <c r="AO24" s="207"/>
      <c r="AP24" s="207"/>
      <c r="AQ24" s="213"/>
    </row>
    <row r="25" spans="1:43" s="57" customFormat="1" ht="15.75" customHeight="1">
      <c r="A25" s="129">
        <v>20</v>
      </c>
      <c r="B25" s="235" t="s">
        <v>592</v>
      </c>
      <c r="C25" s="236">
        <v>15.3</v>
      </c>
      <c r="D25" s="237">
        <v>1444960</v>
      </c>
      <c r="E25" s="238">
        <v>19.1</v>
      </c>
      <c r="F25" s="237">
        <v>1783870</v>
      </c>
      <c r="G25" s="238">
        <v>23.7</v>
      </c>
      <c r="H25" s="237">
        <v>2180860</v>
      </c>
      <c r="I25" s="238">
        <v>29.4</v>
      </c>
      <c r="J25" s="237">
        <v>2661780</v>
      </c>
      <c r="K25" s="238">
        <v>36.3</v>
      </c>
      <c r="L25" s="237">
        <v>3220690</v>
      </c>
      <c r="M25" s="238"/>
      <c r="N25" s="238"/>
      <c r="O25" s="344">
        <v>21</v>
      </c>
      <c r="P25" s="211" t="s">
        <v>525</v>
      </c>
      <c r="Q25" s="203"/>
      <c r="R25" s="203"/>
      <c r="S25" s="212"/>
      <c r="T25" s="203"/>
      <c r="U25" s="203"/>
      <c r="V25" s="212"/>
      <c r="W25" s="203">
        <v>9.8</v>
      </c>
      <c r="X25" s="203">
        <v>5</v>
      </c>
      <c r="Y25" s="212">
        <v>900240</v>
      </c>
      <c r="Z25" s="203">
        <v>11.7</v>
      </c>
      <c r="AA25" s="203">
        <v>6</v>
      </c>
      <c r="AB25" s="212">
        <v>1060510</v>
      </c>
      <c r="AC25" s="203">
        <v>15.3</v>
      </c>
      <c r="AD25" s="203">
        <v>8</v>
      </c>
      <c r="AE25" s="212">
        <v>1578500</v>
      </c>
      <c r="AF25" s="207">
        <v>19.1</v>
      </c>
      <c r="AG25" s="207">
        <v>10</v>
      </c>
      <c r="AH25" s="213">
        <v>1692900</v>
      </c>
      <c r="AI25" s="207"/>
      <c r="AJ25" s="207"/>
      <c r="AK25" s="213"/>
      <c r="AL25" s="207"/>
      <c r="AM25" s="207"/>
      <c r="AN25" s="213"/>
      <c r="AO25" s="207"/>
      <c r="AP25" s="207"/>
      <c r="AQ25" s="213"/>
    </row>
    <row r="26" spans="1:43" s="56" customFormat="1" ht="15.75" customHeight="1">
      <c r="A26" s="129">
        <v>21</v>
      </c>
      <c r="B26" s="235" t="s">
        <v>593</v>
      </c>
      <c r="C26" s="236">
        <v>17.2</v>
      </c>
      <c r="D26" s="237">
        <v>1827430</v>
      </c>
      <c r="E26" s="238">
        <v>21.5</v>
      </c>
      <c r="F26" s="237">
        <v>2255880</v>
      </c>
      <c r="G26" s="238">
        <v>26.7</v>
      </c>
      <c r="H26" s="237">
        <v>2763090</v>
      </c>
      <c r="I26" s="238">
        <v>33.1</v>
      </c>
      <c r="J26" s="237">
        <v>3371720</v>
      </c>
      <c r="K26" s="238">
        <v>40.9</v>
      </c>
      <c r="L26" s="237">
        <v>4078470</v>
      </c>
      <c r="M26" s="238"/>
      <c r="N26" s="238"/>
      <c r="O26" s="344">
        <v>22</v>
      </c>
      <c r="P26" s="211" t="s">
        <v>526</v>
      </c>
      <c r="Q26" s="203"/>
      <c r="R26" s="203"/>
      <c r="S26" s="212"/>
      <c r="T26" s="203"/>
      <c r="U26" s="203"/>
      <c r="V26" s="212"/>
      <c r="W26" s="203">
        <v>11</v>
      </c>
      <c r="X26" s="203">
        <v>5</v>
      </c>
      <c r="Y26" s="212">
        <v>1168750</v>
      </c>
      <c r="Z26" s="203">
        <v>13.2</v>
      </c>
      <c r="AA26" s="203">
        <v>6</v>
      </c>
      <c r="AB26" s="212">
        <v>1395460</v>
      </c>
      <c r="AC26" s="203">
        <v>17.2</v>
      </c>
      <c r="AD26" s="203">
        <v>8</v>
      </c>
      <c r="AE26" s="212">
        <v>1801690</v>
      </c>
      <c r="AF26" s="207">
        <v>21.5</v>
      </c>
      <c r="AG26" s="207">
        <v>10</v>
      </c>
      <c r="AH26" s="213">
        <v>2229700</v>
      </c>
      <c r="AI26" s="207"/>
      <c r="AJ26" s="207"/>
      <c r="AK26" s="213"/>
      <c r="AL26" s="207"/>
      <c r="AM26" s="207"/>
      <c r="AN26" s="213"/>
      <c r="AO26" s="207"/>
      <c r="AP26" s="207"/>
      <c r="AQ26" s="213"/>
    </row>
    <row r="27" spans="1:43" s="56" customFormat="1" ht="15.75" customHeight="1">
      <c r="A27" s="129">
        <v>22</v>
      </c>
      <c r="B27" s="235" t="s">
        <v>594</v>
      </c>
      <c r="C27" s="236">
        <v>19.1</v>
      </c>
      <c r="D27" s="237">
        <v>2331560</v>
      </c>
      <c r="E27" s="238">
        <v>23.9</v>
      </c>
      <c r="F27" s="237">
        <v>2879360</v>
      </c>
      <c r="G27" s="238">
        <v>29.7</v>
      </c>
      <c r="H27" s="237">
        <v>3531660</v>
      </c>
      <c r="I27" s="238">
        <v>36.8</v>
      </c>
      <c r="J27" s="237">
        <v>4303860</v>
      </c>
      <c r="K27" s="238">
        <v>45.4</v>
      </c>
      <c r="L27" s="237">
        <v>5205860</v>
      </c>
      <c r="M27" s="238"/>
      <c r="N27" s="238"/>
      <c r="O27" s="344">
        <v>23</v>
      </c>
      <c r="P27" s="211" t="s">
        <v>527</v>
      </c>
      <c r="Q27" s="203"/>
      <c r="R27" s="203"/>
      <c r="S27" s="212"/>
      <c r="T27" s="203">
        <v>9.8</v>
      </c>
      <c r="U27" s="203">
        <v>4</v>
      </c>
      <c r="V27" s="212">
        <v>1243400</v>
      </c>
      <c r="W27" s="203">
        <v>12.3</v>
      </c>
      <c r="X27" s="203">
        <v>5</v>
      </c>
      <c r="Y27" s="212">
        <v>1451890</v>
      </c>
      <c r="Z27" s="203">
        <v>14.6</v>
      </c>
      <c r="AA27" s="203">
        <v>6</v>
      </c>
      <c r="AB27" s="212">
        <v>1715340</v>
      </c>
      <c r="AC27" s="203"/>
      <c r="AD27" s="203"/>
      <c r="AE27" s="212"/>
      <c r="AF27" s="207">
        <v>23.9</v>
      </c>
      <c r="AG27" s="207">
        <v>10</v>
      </c>
      <c r="AH27" s="213">
        <v>2754070</v>
      </c>
      <c r="AI27" s="207"/>
      <c r="AJ27" s="207"/>
      <c r="AK27" s="213"/>
      <c r="AL27" s="207"/>
      <c r="AM27" s="207"/>
      <c r="AN27" s="213"/>
      <c r="AO27" s="207"/>
      <c r="AP27" s="207"/>
      <c r="AQ27" s="214"/>
    </row>
    <row r="28" spans="1:43" s="56" customFormat="1" ht="15.75" customHeight="1">
      <c r="A28" s="129">
        <v>23</v>
      </c>
      <c r="B28" s="235" t="s">
        <v>595</v>
      </c>
      <c r="C28" s="236">
        <v>21.4</v>
      </c>
      <c r="D28" s="237">
        <v>3097380</v>
      </c>
      <c r="E28" s="238">
        <v>26.7</v>
      </c>
      <c r="F28" s="237">
        <v>3826350</v>
      </c>
      <c r="G28" s="238">
        <v>33.2</v>
      </c>
      <c r="H28" s="237">
        <v>4697550</v>
      </c>
      <c r="I28" s="238">
        <v>41.2</v>
      </c>
      <c r="J28" s="237">
        <v>5733310</v>
      </c>
      <c r="K28" s="238">
        <v>50.8</v>
      </c>
      <c r="L28" s="237">
        <v>6924610.000000001</v>
      </c>
      <c r="M28" s="238"/>
      <c r="N28" s="238"/>
      <c r="O28" s="344">
        <v>24</v>
      </c>
      <c r="P28" s="211" t="s">
        <v>528</v>
      </c>
      <c r="Q28" s="203"/>
      <c r="R28" s="203"/>
      <c r="S28" s="212"/>
      <c r="T28" s="203"/>
      <c r="U28" s="203"/>
      <c r="V28" s="212"/>
      <c r="W28" s="203">
        <v>15.4</v>
      </c>
      <c r="X28" s="203">
        <v>5</v>
      </c>
      <c r="Y28" s="212">
        <v>2294600</v>
      </c>
      <c r="Z28" s="203">
        <v>18.4</v>
      </c>
      <c r="AA28" s="203">
        <v>6</v>
      </c>
      <c r="AB28" s="212">
        <v>2728110</v>
      </c>
      <c r="AC28" s="203"/>
      <c r="AD28" s="203"/>
      <c r="AE28" s="212"/>
      <c r="AF28" s="205">
        <v>30</v>
      </c>
      <c r="AG28" s="205">
        <v>10</v>
      </c>
      <c r="AH28" s="215">
        <v>4375250</v>
      </c>
      <c r="AI28" s="204"/>
      <c r="AJ28" s="204"/>
      <c r="AK28" s="214"/>
      <c r="AL28" s="204"/>
      <c r="AM28" s="204"/>
      <c r="AN28" s="214"/>
      <c r="AO28" s="204"/>
      <c r="AP28" s="204"/>
      <c r="AQ28" s="213"/>
    </row>
    <row r="29" spans="1:43" s="56" customFormat="1" ht="15.75" customHeight="1">
      <c r="A29" s="129">
        <v>24</v>
      </c>
      <c r="B29" s="235" t="s">
        <v>596</v>
      </c>
      <c r="C29" s="236">
        <v>24.1</v>
      </c>
      <c r="D29" s="237">
        <v>3918657.6</v>
      </c>
      <c r="E29" s="238">
        <v>30</v>
      </c>
      <c r="F29" s="237">
        <v>4833620</v>
      </c>
      <c r="G29" s="238">
        <v>37.4</v>
      </c>
      <c r="H29" s="237">
        <v>5949790.000000001</v>
      </c>
      <c r="I29" s="238">
        <v>46.3</v>
      </c>
      <c r="J29" s="237">
        <v>7246690.000000001</v>
      </c>
      <c r="K29" s="238">
        <v>57.2</v>
      </c>
      <c r="L29" s="237">
        <v>8784600</v>
      </c>
      <c r="M29" s="238"/>
      <c r="N29" s="238"/>
      <c r="O29" s="345"/>
      <c r="P29" s="216"/>
      <c r="Q29" s="206"/>
      <c r="R29" s="206"/>
      <c r="S29" s="217"/>
      <c r="T29" s="206"/>
      <c r="U29" s="206"/>
      <c r="V29" s="217"/>
      <c r="W29" s="206"/>
      <c r="X29" s="206"/>
      <c r="Y29" s="217"/>
      <c r="Z29" s="206"/>
      <c r="AA29" s="206"/>
      <c r="AB29" s="217"/>
      <c r="AC29" s="206"/>
      <c r="AD29" s="206"/>
      <c r="AE29" s="217"/>
      <c r="AF29" s="206"/>
      <c r="AG29" s="206"/>
      <c r="AH29" s="217"/>
      <c r="AI29" s="208"/>
      <c r="AJ29" s="208"/>
      <c r="AK29" s="213"/>
      <c r="AL29" s="208"/>
      <c r="AM29" s="208"/>
      <c r="AN29" s="213"/>
      <c r="AO29" s="208"/>
      <c r="AP29" s="208"/>
      <c r="AQ29" s="213"/>
    </row>
    <row r="30" spans="1:43" s="56" customFormat="1" ht="15.75" customHeight="1">
      <c r="A30" s="129">
        <v>25</v>
      </c>
      <c r="B30" s="235" t="s">
        <v>597</v>
      </c>
      <c r="C30" s="236">
        <v>27.2</v>
      </c>
      <c r="D30" s="237">
        <v>4796110</v>
      </c>
      <c r="E30" s="238">
        <v>33.9</v>
      </c>
      <c r="F30" s="237">
        <v>5906450</v>
      </c>
      <c r="G30" s="238">
        <v>42.1</v>
      </c>
      <c r="H30" s="237">
        <v>7245150</v>
      </c>
      <c r="I30" s="238">
        <v>52.2</v>
      </c>
      <c r="J30" s="237">
        <v>8835420</v>
      </c>
      <c r="K30" s="238"/>
      <c r="L30" s="237"/>
      <c r="M30" s="238"/>
      <c r="N30" s="238"/>
      <c r="O30" s="345"/>
      <c r="P30" s="216"/>
      <c r="Q30" s="206"/>
      <c r="R30" s="206"/>
      <c r="S30" s="217"/>
      <c r="T30" s="206"/>
      <c r="U30" s="206"/>
      <c r="V30" s="217"/>
      <c r="W30" s="206"/>
      <c r="X30" s="206"/>
      <c r="Y30" s="217"/>
      <c r="Z30" s="206"/>
      <c r="AA30" s="206"/>
      <c r="AB30" s="217"/>
      <c r="AC30" s="206"/>
      <c r="AD30" s="206"/>
      <c r="AE30" s="217"/>
      <c r="AF30" s="206"/>
      <c r="AG30" s="206"/>
      <c r="AH30" s="217"/>
      <c r="AI30" s="208"/>
      <c r="AJ30" s="208"/>
      <c r="AK30" s="213"/>
      <c r="AL30" s="208"/>
      <c r="AM30" s="208"/>
      <c r="AN30" s="213"/>
      <c r="AO30" s="208"/>
      <c r="AP30" s="208"/>
      <c r="AQ30" s="213"/>
    </row>
    <row r="31" spans="1:43" s="56" customFormat="1" ht="15.75" customHeight="1">
      <c r="A31" s="129">
        <v>26</v>
      </c>
      <c r="B31" s="235" t="s">
        <v>598</v>
      </c>
      <c r="C31" s="236">
        <v>30.6</v>
      </c>
      <c r="D31" s="237">
        <v>6074310</v>
      </c>
      <c r="E31" s="238">
        <v>38.1</v>
      </c>
      <c r="F31" s="237">
        <v>7486490</v>
      </c>
      <c r="G31" s="238">
        <v>47.4</v>
      </c>
      <c r="H31" s="237">
        <v>9187090</v>
      </c>
      <c r="I31" s="238">
        <v>58.8</v>
      </c>
      <c r="J31" s="237">
        <v>11220880</v>
      </c>
      <c r="K31" s="238"/>
      <c r="L31" s="240"/>
      <c r="M31" s="238"/>
      <c r="N31" s="238"/>
      <c r="O31" s="345"/>
      <c r="P31" s="216"/>
      <c r="Q31" s="206"/>
      <c r="R31" s="206"/>
      <c r="S31" s="217"/>
      <c r="T31" s="206"/>
      <c r="U31" s="206"/>
      <c r="V31" s="217"/>
      <c r="W31" s="206"/>
      <c r="X31" s="206"/>
      <c r="Y31" s="217"/>
      <c r="Z31" s="206"/>
      <c r="AA31" s="206"/>
      <c r="AB31" s="217"/>
      <c r="AC31" s="206"/>
      <c r="AD31" s="206"/>
      <c r="AE31" s="217"/>
      <c r="AF31" s="206"/>
      <c r="AG31" s="206"/>
      <c r="AH31" s="217"/>
      <c r="AI31" s="208"/>
      <c r="AJ31" s="208"/>
      <c r="AK31" s="213"/>
      <c r="AL31" s="208"/>
      <c r="AM31" s="208"/>
      <c r="AN31" s="213"/>
      <c r="AO31" s="208"/>
      <c r="AP31" s="208"/>
      <c r="AQ31" s="213"/>
    </row>
    <row r="32" spans="1:43" s="56" customFormat="1" ht="15.75" customHeight="1">
      <c r="A32" s="129">
        <v>27</v>
      </c>
      <c r="B32" s="235" t="s">
        <v>599</v>
      </c>
      <c r="C32" s="236">
        <v>34.4</v>
      </c>
      <c r="D32" s="237">
        <v>7682620</v>
      </c>
      <c r="E32" s="238">
        <v>42.9</v>
      </c>
      <c r="F32" s="237">
        <v>9472650</v>
      </c>
      <c r="G32" s="238">
        <v>53.3</v>
      </c>
      <c r="H32" s="237">
        <v>11621390</v>
      </c>
      <c r="I32" s="238"/>
      <c r="J32" s="237"/>
      <c r="K32" s="238"/>
      <c r="L32" s="240"/>
      <c r="M32" s="238"/>
      <c r="N32" s="238"/>
      <c r="O32" s="345"/>
      <c r="P32" s="216"/>
      <c r="Q32" s="206"/>
      <c r="R32" s="206"/>
      <c r="S32" s="217"/>
      <c r="T32" s="206"/>
      <c r="U32" s="206"/>
      <c r="V32" s="217"/>
      <c r="W32" s="206"/>
      <c r="X32" s="206"/>
      <c r="Y32" s="217"/>
      <c r="Z32" s="206"/>
      <c r="AA32" s="206"/>
      <c r="AB32" s="217"/>
      <c r="AC32" s="206"/>
      <c r="AD32" s="206"/>
      <c r="AE32" s="217"/>
      <c r="AF32" s="206"/>
      <c r="AG32" s="206"/>
      <c r="AH32" s="217"/>
      <c r="AI32" s="208"/>
      <c r="AJ32" s="208"/>
      <c r="AK32" s="213"/>
      <c r="AL32" s="208"/>
      <c r="AM32" s="208"/>
      <c r="AN32" s="213"/>
      <c r="AO32" s="208"/>
      <c r="AP32" s="208"/>
      <c r="AQ32" s="213"/>
    </row>
    <row r="33" spans="1:43" s="56" customFormat="1" ht="15.75" customHeight="1">
      <c r="A33" s="129">
        <v>28</v>
      </c>
      <c r="B33" s="235" t="s">
        <v>600</v>
      </c>
      <c r="C33" s="236">
        <v>38.2</v>
      </c>
      <c r="D33" s="237">
        <v>9479800</v>
      </c>
      <c r="E33" s="238">
        <v>47.7</v>
      </c>
      <c r="F33" s="237">
        <v>11703230</v>
      </c>
      <c r="G33" s="238">
        <v>59.3</v>
      </c>
      <c r="H33" s="237">
        <v>14362920</v>
      </c>
      <c r="I33" s="238"/>
      <c r="J33" s="237"/>
      <c r="K33" s="238"/>
      <c r="L33" s="240"/>
      <c r="M33" s="238"/>
      <c r="N33" s="238"/>
      <c r="O33" s="345"/>
      <c r="P33" s="216"/>
      <c r="Q33" s="206"/>
      <c r="R33" s="206"/>
      <c r="S33" s="217"/>
      <c r="T33" s="206"/>
      <c r="U33" s="206"/>
      <c r="V33" s="217"/>
      <c r="W33" s="206"/>
      <c r="X33" s="206"/>
      <c r="Y33" s="217"/>
      <c r="Z33" s="206"/>
      <c r="AA33" s="206"/>
      <c r="AB33" s="217"/>
      <c r="AC33" s="206"/>
      <c r="AD33" s="206"/>
      <c r="AE33" s="217"/>
      <c r="AF33" s="206"/>
      <c r="AG33" s="206"/>
      <c r="AH33" s="217"/>
      <c r="AI33" s="208"/>
      <c r="AJ33" s="208"/>
      <c r="AK33" s="213"/>
      <c r="AL33" s="208"/>
      <c r="AM33" s="208"/>
      <c r="AN33" s="213"/>
      <c r="AO33" s="208"/>
      <c r="AP33" s="208"/>
      <c r="AQ33" s="213"/>
    </row>
    <row r="34" spans="1:43" s="56" customFormat="1" ht="15.75" customHeight="1">
      <c r="A34" s="129">
        <v>29</v>
      </c>
      <c r="B34" s="235" t="s">
        <v>601</v>
      </c>
      <c r="C34" s="236">
        <v>45.9</v>
      </c>
      <c r="D34" s="237">
        <v>13653640</v>
      </c>
      <c r="E34" s="238">
        <v>57.2</v>
      </c>
      <c r="F34" s="237">
        <v>16844740</v>
      </c>
      <c r="G34" s="238"/>
      <c r="H34" s="240"/>
      <c r="I34" s="238"/>
      <c r="J34" s="240"/>
      <c r="K34" s="238"/>
      <c r="L34" s="240"/>
      <c r="M34" s="238"/>
      <c r="N34" s="238"/>
      <c r="O34" s="345"/>
      <c r="P34" s="216"/>
      <c r="Q34" s="206"/>
      <c r="R34" s="206"/>
      <c r="S34" s="217"/>
      <c r="T34" s="206"/>
      <c r="U34" s="206"/>
      <c r="V34" s="217"/>
      <c r="W34" s="206"/>
      <c r="X34" s="206"/>
      <c r="Y34" s="217"/>
      <c r="Z34" s="206"/>
      <c r="AA34" s="206"/>
      <c r="AB34" s="217"/>
      <c r="AC34" s="206"/>
      <c r="AD34" s="206"/>
      <c r="AE34" s="217"/>
      <c r="AF34" s="206"/>
      <c r="AG34" s="206"/>
      <c r="AH34" s="217"/>
      <c r="AI34" s="208"/>
      <c r="AJ34" s="208"/>
      <c r="AK34" s="213"/>
      <c r="AL34" s="208"/>
      <c r="AM34" s="208"/>
      <c r="AN34" s="213"/>
      <c r="AO34" s="208"/>
      <c r="AP34" s="208"/>
      <c r="AQ34" s="213"/>
    </row>
    <row r="35" spans="1:43" ht="15">
      <c r="A35" s="342"/>
      <c r="B35" s="342"/>
      <c r="C35" s="342"/>
      <c r="D35" s="342"/>
      <c r="E35" s="342"/>
      <c r="F35" s="342"/>
      <c r="G35" s="342"/>
      <c r="H35" s="342"/>
      <c r="I35" s="342"/>
      <c r="J35" s="342"/>
      <c r="K35" s="342"/>
      <c r="L35" s="342"/>
      <c r="M35" s="342"/>
      <c r="N35" s="342"/>
      <c r="O35" s="346"/>
      <c r="P35" s="218"/>
      <c r="Q35" s="209"/>
      <c r="R35" s="209"/>
      <c r="S35" s="219"/>
      <c r="T35" s="209"/>
      <c r="U35" s="209"/>
      <c r="V35" s="219"/>
      <c r="W35" s="209"/>
      <c r="X35" s="209"/>
      <c r="Y35" s="219"/>
      <c r="Z35" s="209"/>
      <c r="AA35" s="209"/>
      <c r="AB35" s="219"/>
      <c r="AC35" s="209"/>
      <c r="AD35" s="209"/>
      <c r="AE35" s="219"/>
      <c r="AF35" s="209"/>
      <c r="AG35" s="209"/>
      <c r="AH35" s="219"/>
      <c r="AI35" s="209"/>
      <c r="AJ35" s="209"/>
      <c r="AK35" s="219"/>
      <c r="AL35" s="209"/>
      <c r="AM35" s="209"/>
      <c r="AN35" s="219"/>
      <c r="AO35" s="209"/>
      <c r="AP35" s="209"/>
      <c r="AQ35" s="219"/>
    </row>
  </sheetData>
  <mergeCells count="46">
    <mergeCell ref="P1:AQ1"/>
    <mergeCell ref="A2:A5"/>
    <mergeCell ref="B2:B5"/>
    <mergeCell ref="C2:D3"/>
    <mergeCell ref="E2:F3"/>
    <mergeCell ref="G2:H3"/>
    <mergeCell ref="B1:N1"/>
    <mergeCell ref="M4:M5"/>
    <mergeCell ref="I2:J3"/>
    <mergeCell ref="K2:L3"/>
    <mergeCell ref="M2:N3"/>
    <mergeCell ref="C4:C5"/>
    <mergeCell ref="E4:E5"/>
    <mergeCell ref="G4:G5"/>
    <mergeCell ref="I4:I5"/>
    <mergeCell ref="K4:K5"/>
    <mergeCell ref="Z9:Z10"/>
    <mergeCell ref="AI3:AI4"/>
    <mergeCell ref="AL3:AL4"/>
    <mergeCell ref="AN3:AN4"/>
    <mergeCell ref="AK3:AK4"/>
    <mergeCell ref="Z3:Z4"/>
    <mergeCell ref="AC3:AC4"/>
    <mergeCell ref="AI2:AK2"/>
    <mergeCell ref="AL2:AN2"/>
    <mergeCell ref="AO2:AQ2"/>
    <mergeCell ref="O2:O4"/>
    <mergeCell ref="AO3:AO4"/>
    <mergeCell ref="AQ3:AQ4"/>
    <mergeCell ref="P2:P4"/>
    <mergeCell ref="Q2:S2"/>
    <mergeCell ref="T2:V2"/>
    <mergeCell ref="W2:Y2"/>
    <mergeCell ref="Q3:Q4"/>
    <mergeCell ref="S3:S4"/>
    <mergeCell ref="V3:V4"/>
    <mergeCell ref="Y3:Y4"/>
    <mergeCell ref="T3:T4"/>
    <mergeCell ref="W3:W4"/>
    <mergeCell ref="AF2:AH2"/>
    <mergeCell ref="AF3:AF4"/>
    <mergeCell ref="AH3:AH4"/>
    <mergeCell ref="Z2:AB2"/>
    <mergeCell ref="AC2:AE2"/>
    <mergeCell ref="AB3:AB4"/>
    <mergeCell ref="AE3:AE4"/>
  </mergeCells>
  <printOptions/>
  <pageMargins left="0.24" right="0.16" top="0.24" bottom="0.2" header="0.2"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3"/>
  </sheetPr>
  <dimension ref="A4:Y92"/>
  <sheetViews>
    <sheetView zoomScale="120" zoomScaleNormal="120" workbookViewId="0" topLeftCell="A85">
      <selection activeCell="G14" sqref="G14"/>
    </sheetView>
  </sheetViews>
  <sheetFormatPr defaultColWidth="9.140625" defaultRowHeight="12.75"/>
  <cols>
    <col min="1" max="1" width="7.00390625" style="0" customWidth="1"/>
    <col min="2" max="2" width="46.140625" style="0" customWidth="1"/>
    <col min="3" max="3" width="24.421875" style="0" customWidth="1"/>
    <col min="4" max="4" width="9.57421875" style="32" customWidth="1"/>
    <col min="5" max="5" width="17.7109375" style="0" customWidth="1"/>
    <col min="9" max="9" width="20.140625" style="0" customWidth="1"/>
  </cols>
  <sheetData>
    <row r="1" ht="0.75" customHeight="1"/>
    <row r="2" ht="0.75" customHeight="1"/>
    <row r="3" ht="0.75" customHeight="1"/>
    <row r="4" spans="1:5" ht="20.25" customHeight="1">
      <c r="A4" s="449" t="s">
        <v>703</v>
      </c>
      <c r="B4" s="449"/>
      <c r="C4" s="449"/>
      <c r="D4" s="449"/>
      <c r="E4" s="449"/>
    </row>
    <row r="5" spans="1:5" ht="33" customHeight="1">
      <c r="A5" s="450" t="s">
        <v>647</v>
      </c>
      <c r="B5" s="450"/>
      <c r="C5" s="450"/>
      <c r="D5" s="450"/>
      <c r="E5" s="450"/>
    </row>
    <row r="6" spans="1:6" ht="33.75" customHeight="1">
      <c r="A6" s="333" t="s">
        <v>529</v>
      </c>
      <c r="B6" s="334" t="s">
        <v>74</v>
      </c>
      <c r="C6" s="334" t="s">
        <v>84</v>
      </c>
      <c r="D6" s="335" t="s">
        <v>2</v>
      </c>
      <c r="E6" s="336" t="s">
        <v>75</v>
      </c>
      <c r="F6" t="s">
        <v>80</v>
      </c>
    </row>
    <row r="7" spans="1:25" s="48" customFormat="1" ht="14.25" customHeight="1">
      <c r="A7" s="337" t="s">
        <v>628</v>
      </c>
      <c r="B7" s="337" t="s">
        <v>629</v>
      </c>
      <c r="C7" s="337" t="s">
        <v>630</v>
      </c>
      <c r="D7" s="337" t="s">
        <v>631</v>
      </c>
      <c r="E7" s="337" t="s">
        <v>632</v>
      </c>
      <c r="F7" s="47"/>
      <c r="G7" s="47"/>
      <c r="H7" s="47"/>
      <c r="I7" s="47"/>
      <c r="J7" s="47"/>
      <c r="K7" s="47"/>
      <c r="L7" s="47"/>
      <c r="M7" s="47"/>
      <c r="N7" s="47"/>
      <c r="O7" s="47"/>
      <c r="P7" s="47"/>
      <c r="Q7" s="47"/>
      <c r="R7" s="47"/>
      <c r="S7" s="47"/>
      <c r="T7" s="47"/>
      <c r="U7" s="47"/>
      <c r="V7" s="47"/>
      <c r="W7" s="47"/>
      <c r="X7" s="47"/>
      <c r="Y7" s="47"/>
    </row>
    <row r="8" spans="1:5" ht="30.75" customHeight="1">
      <c r="A8" s="5">
        <v>1</v>
      </c>
      <c r="B8" s="456" t="s">
        <v>659</v>
      </c>
      <c r="C8" s="457"/>
      <c r="D8" s="457"/>
      <c r="E8" s="458"/>
    </row>
    <row r="9" spans="1:5" s="31" customFormat="1" ht="15.75">
      <c r="A9" s="34" t="s">
        <v>145</v>
      </c>
      <c r="B9" s="43" t="s">
        <v>146</v>
      </c>
      <c r="C9" s="44"/>
      <c r="D9" s="44"/>
      <c r="E9" s="45"/>
    </row>
    <row r="10" spans="1:5" ht="21.75" customHeight="1">
      <c r="A10" s="15">
        <v>1</v>
      </c>
      <c r="B10" s="27" t="s">
        <v>147</v>
      </c>
      <c r="C10" s="6"/>
      <c r="D10" s="28" t="s">
        <v>13</v>
      </c>
      <c r="E10" s="30">
        <v>231000</v>
      </c>
    </row>
    <row r="11" spans="1:5" ht="21.75" customHeight="1">
      <c r="A11" s="15">
        <v>2</v>
      </c>
      <c r="B11" s="27" t="s">
        <v>148</v>
      </c>
      <c r="C11" s="6"/>
      <c r="D11" s="28" t="s">
        <v>13</v>
      </c>
      <c r="E11" s="30">
        <v>199000</v>
      </c>
    </row>
    <row r="12" spans="1:5" ht="21.75" customHeight="1">
      <c r="A12" s="15">
        <v>3</v>
      </c>
      <c r="B12" s="27" t="s">
        <v>149</v>
      </c>
      <c r="C12" s="6"/>
      <c r="D12" s="28" t="s">
        <v>13</v>
      </c>
      <c r="E12" s="18">
        <v>213000</v>
      </c>
    </row>
    <row r="13" spans="1:5" ht="21.75" customHeight="1">
      <c r="A13" s="15">
        <v>4</v>
      </c>
      <c r="B13" s="27" t="s">
        <v>150</v>
      </c>
      <c r="C13" s="6"/>
      <c r="D13" s="28" t="s">
        <v>13</v>
      </c>
      <c r="E13" s="18">
        <v>120000</v>
      </c>
    </row>
    <row r="14" spans="1:5" ht="21.75" customHeight="1">
      <c r="A14" s="15">
        <v>5</v>
      </c>
      <c r="B14" s="27" t="s">
        <v>151</v>
      </c>
      <c r="C14" s="6"/>
      <c r="D14" s="28" t="s">
        <v>13</v>
      </c>
      <c r="E14" s="18">
        <v>80000</v>
      </c>
    </row>
    <row r="15" spans="1:5" ht="21.75" customHeight="1">
      <c r="A15" s="15">
        <v>6</v>
      </c>
      <c r="B15" s="27" t="s">
        <v>152</v>
      </c>
      <c r="C15" s="6"/>
      <c r="D15" s="28" t="s">
        <v>13</v>
      </c>
      <c r="E15" s="18">
        <v>153000</v>
      </c>
    </row>
    <row r="16" spans="1:5" s="31" customFormat="1" ht="15.75">
      <c r="A16" s="15" t="s">
        <v>153</v>
      </c>
      <c r="B16" s="42" t="s">
        <v>154</v>
      </c>
      <c r="C16" s="6"/>
      <c r="D16" s="28"/>
      <c r="E16" s="14"/>
    </row>
    <row r="17" spans="1:5" ht="20.25" customHeight="1">
      <c r="A17" s="15">
        <v>1</v>
      </c>
      <c r="B17" s="27" t="s">
        <v>155</v>
      </c>
      <c r="C17" s="6"/>
      <c r="D17" s="28" t="s">
        <v>13</v>
      </c>
      <c r="E17" s="18">
        <v>213000</v>
      </c>
    </row>
    <row r="18" spans="1:5" ht="20.25" customHeight="1">
      <c r="A18" s="15">
        <v>2</v>
      </c>
      <c r="B18" s="27" t="s">
        <v>156</v>
      </c>
      <c r="C18" s="6"/>
      <c r="D18" s="28" t="s">
        <v>13</v>
      </c>
      <c r="E18" s="18">
        <v>205000</v>
      </c>
    </row>
    <row r="19" spans="1:5" ht="20.25" customHeight="1">
      <c r="A19" s="15">
        <v>3</v>
      </c>
      <c r="B19" s="27" t="s">
        <v>157</v>
      </c>
      <c r="C19" s="6"/>
      <c r="D19" s="28" t="s">
        <v>13</v>
      </c>
      <c r="E19" s="18">
        <v>190000</v>
      </c>
    </row>
    <row r="20" spans="1:5" ht="20.25" customHeight="1">
      <c r="A20" s="15">
        <v>4</v>
      </c>
      <c r="B20" s="27" t="s">
        <v>158</v>
      </c>
      <c r="C20" s="6"/>
      <c r="D20" s="28" t="s">
        <v>13</v>
      </c>
      <c r="E20" s="18">
        <v>90000</v>
      </c>
    </row>
    <row r="21" spans="1:5" ht="20.25" customHeight="1">
      <c r="A21" s="15">
        <v>5</v>
      </c>
      <c r="B21" s="27" t="s">
        <v>159</v>
      </c>
      <c r="C21" s="6"/>
      <c r="D21" s="28" t="s">
        <v>13</v>
      </c>
      <c r="E21" s="18">
        <v>50000</v>
      </c>
    </row>
    <row r="22" spans="1:5" s="31" customFormat="1" ht="19.5" customHeight="1">
      <c r="A22" s="15" t="s">
        <v>160</v>
      </c>
      <c r="B22" s="42" t="s">
        <v>161</v>
      </c>
      <c r="C22" s="6"/>
      <c r="D22" s="28"/>
      <c r="E22" s="14"/>
    </row>
    <row r="23" spans="1:5" ht="27" customHeight="1">
      <c r="A23" s="15">
        <v>1</v>
      </c>
      <c r="B23" s="27" t="s">
        <v>162</v>
      </c>
      <c r="C23" s="6"/>
      <c r="D23" s="28" t="s">
        <v>13</v>
      </c>
      <c r="E23" s="18">
        <v>120000</v>
      </c>
    </row>
    <row r="24" spans="1:5" ht="23.25" customHeight="1">
      <c r="A24" s="15">
        <v>2</v>
      </c>
      <c r="B24" s="27" t="s">
        <v>163</v>
      </c>
      <c r="C24" s="6"/>
      <c r="D24" s="28" t="s">
        <v>13</v>
      </c>
      <c r="E24" s="18">
        <v>104000</v>
      </c>
    </row>
    <row r="25" spans="1:5" ht="21.75" customHeight="1">
      <c r="A25" s="15">
        <v>3</v>
      </c>
      <c r="B25" s="27" t="s">
        <v>164</v>
      </c>
      <c r="C25" s="6"/>
      <c r="D25" s="28" t="s">
        <v>13</v>
      </c>
      <c r="E25" s="18">
        <v>91000</v>
      </c>
    </row>
    <row r="26" spans="1:5" s="31" customFormat="1" ht="19.5" customHeight="1">
      <c r="A26" s="15" t="s">
        <v>165</v>
      </c>
      <c r="B26" s="41" t="s">
        <v>166</v>
      </c>
      <c r="C26" s="6"/>
      <c r="D26" s="28"/>
      <c r="E26" s="14"/>
    </row>
    <row r="27" spans="1:5" ht="24" customHeight="1">
      <c r="A27" s="15">
        <v>1</v>
      </c>
      <c r="B27" s="27" t="s">
        <v>167</v>
      </c>
      <c r="C27" s="6"/>
      <c r="D27" s="28" t="s">
        <v>13</v>
      </c>
      <c r="E27" s="18">
        <v>12000</v>
      </c>
    </row>
    <row r="28" spans="1:5" ht="25.5" customHeight="1">
      <c r="A28" s="15">
        <v>2</v>
      </c>
      <c r="B28" s="27" t="s">
        <v>168</v>
      </c>
      <c r="C28" s="33"/>
      <c r="D28" s="28" t="s">
        <v>13</v>
      </c>
      <c r="E28" s="18">
        <v>10000</v>
      </c>
    </row>
    <row r="29" spans="1:5" ht="24" customHeight="1">
      <c r="A29" s="38">
        <v>3</v>
      </c>
      <c r="B29" s="17" t="s">
        <v>169</v>
      </c>
      <c r="C29" s="46"/>
      <c r="D29" s="16" t="s">
        <v>13</v>
      </c>
      <c r="E29" s="23">
        <v>8000</v>
      </c>
    </row>
    <row r="30" spans="1:9" s="56" customFormat="1" ht="30.75" customHeight="1">
      <c r="A30" s="5">
        <v>2</v>
      </c>
      <c r="B30" s="456" t="s">
        <v>660</v>
      </c>
      <c r="C30" s="457"/>
      <c r="D30" s="457"/>
      <c r="E30" s="458"/>
      <c r="I30" s="92"/>
    </row>
    <row r="31" spans="1:5" s="31" customFormat="1" ht="31.5">
      <c r="A31" s="34" t="s">
        <v>145</v>
      </c>
      <c r="B31" s="43" t="s">
        <v>249</v>
      </c>
      <c r="C31" s="44" t="s">
        <v>170</v>
      </c>
      <c r="D31" s="44"/>
      <c r="E31" s="45"/>
    </row>
    <row r="32" spans="1:5" ht="28.5" customHeight="1">
      <c r="A32" s="15">
        <v>1</v>
      </c>
      <c r="B32" s="27" t="s">
        <v>247</v>
      </c>
      <c r="C32" s="6"/>
      <c r="D32" s="28" t="s">
        <v>171</v>
      </c>
      <c r="E32" s="50">
        <v>596000</v>
      </c>
    </row>
    <row r="33" spans="1:5" ht="32.25" customHeight="1">
      <c r="A33" s="15">
        <v>2</v>
      </c>
      <c r="B33" s="27" t="s">
        <v>248</v>
      </c>
      <c r="C33" s="6"/>
      <c r="D33" s="28" t="s">
        <v>171</v>
      </c>
      <c r="E33" s="50">
        <v>1998000</v>
      </c>
    </row>
    <row r="34" spans="1:5" s="31" customFormat="1" ht="34.5" customHeight="1">
      <c r="A34" s="15" t="s">
        <v>153</v>
      </c>
      <c r="B34" s="42" t="s">
        <v>246</v>
      </c>
      <c r="C34" s="6" t="s">
        <v>172</v>
      </c>
      <c r="D34" s="28"/>
      <c r="E34" s="12"/>
    </row>
    <row r="35" spans="1:5" ht="27" customHeight="1">
      <c r="A35" s="15">
        <v>1</v>
      </c>
      <c r="B35" s="27" t="s">
        <v>181</v>
      </c>
      <c r="C35" s="6"/>
      <c r="D35" s="28" t="s">
        <v>171</v>
      </c>
      <c r="E35" s="12">
        <v>349800</v>
      </c>
    </row>
    <row r="36" spans="1:5" ht="26.25" customHeight="1">
      <c r="A36" s="15">
        <v>2</v>
      </c>
      <c r="B36" s="27" t="s">
        <v>182</v>
      </c>
      <c r="C36" s="6"/>
      <c r="D36" s="28"/>
      <c r="E36" s="12">
        <v>991000</v>
      </c>
    </row>
    <row r="37" spans="1:5" ht="26.25" customHeight="1">
      <c r="A37" s="15">
        <v>3</v>
      </c>
      <c r="B37" s="27" t="s">
        <v>183</v>
      </c>
      <c r="C37" s="6"/>
      <c r="D37" s="28" t="s">
        <v>171</v>
      </c>
      <c r="E37" s="12">
        <v>338000</v>
      </c>
    </row>
    <row r="38" spans="1:5" ht="30" customHeight="1">
      <c r="A38" s="15">
        <v>4</v>
      </c>
      <c r="B38" s="27" t="s">
        <v>184</v>
      </c>
      <c r="C38" s="6"/>
      <c r="D38" s="28" t="s">
        <v>171</v>
      </c>
      <c r="E38" s="12">
        <v>1100000</v>
      </c>
    </row>
    <row r="39" spans="1:5" s="31" customFormat="1" ht="29.25" customHeight="1">
      <c r="A39" s="15" t="s">
        <v>160</v>
      </c>
      <c r="B39" s="42" t="s">
        <v>250</v>
      </c>
      <c r="C39" s="6" t="s">
        <v>173</v>
      </c>
      <c r="D39" s="28"/>
      <c r="E39" s="12"/>
    </row>
    <row r="40" spans="1:5" s="31" customFormat="1" ht="29.25" customHeight="1">
      <c r="A40" s="15">
        <v>1</v>
      </c>
      <c r="B40" s="27" t="s">
        <v>185</v>
      </c>
      <c r="C40" s="6"/>
      <c r="D40" s="28" t="s">
        <v>171</v>
      </c>
      <c r="E40" s="12">
        <v>228000</v>
      </c>
    </row>
    <row r="41" spans="1:5" s="31" customFormat="1" ht="29.25" customHeight="1">
      <c r="A41" s="15">
        <v>2</v>
      </c>
      <c r="B41" s="27" t="s">
        <v>186</v>
      </c>
      <c r="C41" s="6"/>
      <c r="D41" s="28" t="s">
        <v>171</v>
      </c>
      <c r="E41" s="12">
        <v>996000</v>
      </c>
    </row>
    <row r="42" spans="1:5" s="31" customFormat="1" ht="29.25" customHeight="1">
      <c r="A42" s="15">
        <v>3</v>
      </c>
      <c r="B42" s="27" t="s">
        <v>187</v>
      </c>
      <c r="C42" s="6"/>
      <c r="D42" s="28" t="s">
        <v>171</v>
      </c>
      <c r="E42" s="12">
        <v>3239000</v>
      </c>
    </row>
    <row r="43" spans="1:5" s="31" customFormat="1" ht="31.5">
      <c r="A43" s="15">
        <v>4</v>
      </c>
      <c r="B43" s="27" t="s">
        <v>188</v>
      </c>
      <c r="C43" s="6"/>
      <c r="D43" s="28" t="s">
        <v>171</v>
      </c>
      <c r="E43" s="12">
        <v>251000</v>
      </c>
    </row>
    <row r="44" spans="1:5" s="31" customFormat="1" ht="32.25" customHeight="1">
      <c r="A44" s="15">
        <v>5</v>
      </c>
      <c r="B44" s="27" t="s">
        <v>189</v>
      </c>
      <c r="C44" s="6"/>
      <c r="D44" s="28" t="s">
        <v>171</v>
      </c>
      <c r="E44" s="12">
        <v>1090000</v>
      </c>
    </row>
    <row r="45" spans="1:5" s="31" customFormat="1" ht="32.25" customHeight="1">
      <c r="A45" s="15">
        <v>6</v>
      </c>
      <c r="B45" s="27" t="s">
        <v>190</v>
      </c>
      <c r="C45" s="6"/>
      <c r="D45" s="28" t="s">
        <v>171</v>
      </c>
      <c r="E45" s="12">
        <v>3560000</v>
      </c>
    </row>
    <row r="46" spans="1:5" s="31" customFormat="1" ht="33" customHeight="1">
      <c r="A46" s="15" t="s">
        <v>165</v>
      </c>
      <c r="B46" s="41" t="s">
        <v>251</v>
      </c>
      <c r="C46" s="6" t="s">
        <v>174</v>
      </c>
      <c r="D46" s="28"/>
      <c r="E46" s="12"/>
    </row>
    <row r="47" spans="1:5" s="31" customFormat="1" ht="35.25" customHeight="1">
      <c r="A47" s="15">
        <v>1</v>
      </c>
      <c r="B47" s="27" t="s">
        <v>191</v>
      </c>
      <c r="C47" s="6"/>
      <c r="D47" s="28" t="s">
        <v>171</v>
      </c>
      <c r="E47" s="12">
        <v>154000</v>
      </c>
    </row>
    <row r="48" spans="1:5" s="31" customFormat="1" ht="35.25" customHeight="1">
      <c r="A48" s="15">
        <v>2</v>
      </c>
      <c r="B48" s="27" t="s">
        <v>192</v>
      </c>
      <c r="C48" s="6"/>
      <c r="D48" s="28" t="s">
        <v>171</v>
      </c>
      <c r="E48" s="12">
        <v>664400</v>
      </c>
    </row>
    <row r="49" spans="1:5" s="31" customFormat="1" ht="35.25" customHeight="1">
      <c r="A49" s="15">
        <v>3</v>
      </c>
      <c r="B49" s="27" t="s">
        <v>193</v>
      </c>
      <c r="C49" s="6"/>
      <c r="D49" s="28" t="s">
        <v>171</v>
      </c>
      <c r="E49" s="12">
        <v>2167000</v>
      </c>
    </row>
    <row r="50" spans="1:5" s="31" customFormat="1" ht="35.25" customHeight="1">
      <c r="A50" s="54">
        <v>4</v>
      </c>
      <c r="B50" s="27" t="s">
        <v>194</v>
      </c>
      <c r="C50" s="6"/>
      <c r="D50" s="28" t="s">
        <v>171</v>
      </c>
      <c r="E50" s="12">
        <v>169400</v>
      </c>
    </row>
    <row r="51" spans="1:5" s="31" customFormat="1" ht="35.25" customHeight="1">
      <c r="A51" s="34">
        <v>5</v>
      </c>
      <c r="B51" s="35" t="s">
        <v>195</v>
      </c>
      <c r="C51" s="52"/>
      <c r="D51" s="37" t="s">
        <v>171</v>
      </c>
      <c r="E51" s="53">
        <v>730840</v>
      </c>
    </row>
    <row r="52" spans="1:5" s="31" customFormat="1" ht="35.25" customHeight="1">
      <c r="A52" s="15">
        <v>6</v>
      </c>
      <c r="B52" s="27" t="s">
        <v>196</v>
      </c>
      <c r="C52" s="6"/>
      <c r="D52" s="28" t="s">
        <v>171</v>
      </c>
      <c r="E52" s="12">
        <v>2383700</v>
      </c>
    </row>
    <row r="53" spans="1:5" s="31" customFormat="1" ht="30" customHeight="1">
      <c r="A53" s="15" t="s">
        <v>175</v>
      </c>
      <c r="B53" s="41" t="s">
        <v>252</v>
      </c>
      <c r="C53" s="6" t="s">
        <v>176</v>
      </c>
      <c r="D53" s="28"/>
      <c r="E53" s="12"/>
    </row>
    <row r="54" spans="1:5" s="31" customFormat="1" ht="33" customHeight="1">
      <c r="A54" s="15">
        <v>1</v>
      </c>
      <c r="B54" s="27" t="s">
        <v>197</v>
      </c>
      <c r="C54" s="6"/>
      <c r="D54" s="28" t="s">
        <v>171</v>
      </c>
      <c r="E54" s="12">
        <v>296000</v>
      </c>
    </row>
    <row r="55" spans="1:5" s="31" customFormat="1" ht="34.5" customHeight="1">
      <c r="A55" s="15">
        <v>2</v>
      </c>
      <c r="B55" s="27" t="s">
        <v>198</v>
      </c>
      <c r="C55" s="6"/>
      <c r="D55" s="28" t="s">
        <v>171</v>
      </c>
      <c r="E55" s="12">
        <v>1296000</v>
      </c>
    </row>
    <row r="56" spans="1:5" s="31" customFormat="1" ht="34.5" customHeight="1">
      <c r="A56" s="15"/>
      <c r="B56" s="27" t="s">
        <v>359</v>
      </c>
      <c r="C56" s="6"/>
      <c r="D56" s="28" t="s">
        <v>171</v>
      </c>
      <c r="E56" s="12">
        <v>4230000</v>
      </c>
    </row>
    <row r="57" spans="1:5" s="31" customFormat="1" ht="33" customHeight="1">
      <c r="A57" s="15">
        <v>3</v>
      </c>
      <c r="B57" s="27" t="s">
        <v>199</v>
      </c>
      <c r="C57" s="6"/>
      <c r="D57" s="28" t="s">
        <v>171</v>
      </c>
      <c r="E57" s="12">
        <v>326000</v>
      </c>
    </row>
    <row r="58" spans="1:5" s="31" customFormat="1" ht="39" customHeight="1">
      <c r="A58" s="15">
        <v>4</v>
      </c>
      <c r="B58" s="27" t="s">
        <v>200</v>
      </c>
      <c r="C58" s="6"/>
      <c r="D58" s="28" t="s">
        <v>171</v>
      </c>
      <c r="E58" s="12">
        <v>1426000</v>
      </c>
    </row>
    <row r="59" spans="1:5" s="31" customFormat="1" ht="39" customHeight="1">
      <c r="A59" s="15"/>
      <c r="B59" s="27" t="s">
        <v>358</v>
      </c>
      <c r="C59" s="6"/>
      <c r="D59" s="28" t="s">
        <v>171</v>
      </c>
      <c r="E59" s="12">
        <v>4660000</v>
      </c>
    </row>
    <row r="60" spans="1:5" s="31" customFormat="1" ht="33.75" customHeight="1">
      <c r="A60" s="15">
        <v>5</v>
      </c>
      <c r="B60" s="27" t="s">
        <v>201</v>
      </c>
      <c r="C60" s="6"/>
      <c r="D60" s="28" t="s">
        <v>171</v>
      </c>
      <c r="E60" s="12">
        <v>340000</v>
      </c>
    </row>
    <row r="61" spans="1:5" s="31" customFormat="1" ht="33" customHeight="1">
      <c r="A61" s="15">
        <v>6</v>
      </c>
      <c r="B61" s="27" t="s">
        <v>202</v>
      </c>
      <c r="C61" s="6"/>
      <c r="D61" s="28" t="s">
        <v>171</v>
      </c>
      <c r="E61" s="12">
        <v>1489000</v>
      </c>
    </row>
    <row r="62" spans="1:5" s="31" customFormat="1" ht="36" customHeight="1">
      <c r="A62" s="15" t="s">
        <v>177</v>
      </c>
      <c r="B62" s="41" t="s">
        <v>253</v>
      </c>
      <c r="C62" s="6" t="s">
        <v>178</v>
      </c>
      <c r="D62" s="28"/>
      <c r="E62" s="12"/>
    </row>
    <row r="63" spans="1:5" s="31" customFormat="1" ht="30.75" customHeight="1">
      <c r="A63" s="15">
        <v>1</v>
      </c>
      <c r="B63" s="27" t="s">
        <v>203</v>
      </c>
      <c r="C63" s="6"/>
      <c r="D63" s="28" t="s">
        <v>171</v>
      </c>
      <c r="E63" s="12">
        <v>552200</v>
      </c>
    </row>
    <row r="64" spans="1:5" s="31" customFormat="1" ht="28.5" customHeight="1">
      <c r="A64" s="15">
        <v>2</v>
      </c>
      <c r="B64" s="27" t="s">
        <v>204</v>
      </c>
      <c r="C64" s="6"/>
      <c r="D64" s="28" t="s">
        <v>171</v>
      </c>
      <c r="E64" s="12">
        <v>2129600</v>
      </c>
    </row>
    <row r="65" spans="1:5" s="31" customFormat="1" ht="40.5" customHeight="1">
      <c r="A65" s="15" t="s">
        <v>179</v>
      </c>
      <c r="B65" s="41" t="s">
        <v>254</v>
      </c>
      <c r="C65" s="6" t="s">
        <v>180</v>
      </c>
      <c r="D65" s="28"/>
      <c r="E65" s="12"/>
    </row>
    <row r="66" spans="1:5" s="31" customFormat="1" ht="32.25" customHeight="1">
      <c r="A66" s="38">
        <v>1</v>
      </c>
      <c r="B66" s="17" t="s">
        <v>206</v>
      </c>
      <c r="C66" s="39"/>
      <c r="D66" s="16" t="s">
        <v>205</v>
      </c>
      <c r="E66" s="40">
        <v>379000</v>
      </c>
    </row>
    <row r="67" spans="1:9" s="56" customFormat="1" ht="39.75" customHeight="1">
      <c r="A67" s="5">
        <v>3</v>
      </c>
      <c r="B67" s="459" t="s">
        <v>661</v>
      </c>
      <c r="C67" s="459"/>
      <c r="D67" s="459"/>
      <c r="E67" s="459"/>
      <c r="I67" s="92"/>
    </row>
    <row r="68" spans="1:5" s="61" customFormat="1" ht="15.75">
      <c r="A68" s="155" t="s">
        <v>145</v>
      </c>
      <c r="B68" s="156" t="s">
        <v>441</v>
      </c>
      <c r="C68" s="175"/>
      <c r="D68" s="175"/>
      <c r="E68" s="176"/>
    </row>
    <row r="69" spans="1:5" s="165" customFormat="1" ht="29.25" customHeight="1">
      <c r="A69" s="158">
        <v>1</v>
      </c>
      <c r="B69" s="162" t="s">
        <v>442</v>
      </c>
      <c r="C69" s="282" t="s">
        <v>443</v>
      </c>
      <c r="D69" s="163" t="s">
        <v>13</v>
      </c>
      <c r="E69" s="164">
        <v>135000</v>
      </c>
    </row>
    <row r="70" spans="1:5" s="165" customFormat="1" ht="38.25" customHeight="1">
      <c r="A70" s="157">
        <v>2</v>
      </c>
      <c r="B70" s="166" t="s">
        <v>444</v>
      </c>
      <c r="C70" s="283" t="s">
        <v>445</v>
      </c>
      <c r="D70" s="167" t="s">
        <v>13</v>
      </c>
      <c r="E70" s="168">
        <v>144000</v>
      </c>
    </row>
    <row r="71" spans="1:5" s="169" customFormat="1" ht="51" customHeight="1">
      <c r="A71" s="157">
        <v>3</v>
      </c>
      <c r="B71" s="166" t="s">
        <v>446</v>
      </c>
      <c r="C71" s="283" t="s">
        <v>447</v>
      </c>
      <c r="D71" s="167" t="s">
        <v>13</v>
      </c>
      <c r="E71" s="168">
        <v>95000</v>
      </c>
    </row>
    <row r="72" spans="1:5" s="169" customFormat="1" ht="35.25" customHeight="1">
      <c r="A72" s="159">
        <v>4</v>
      </c>
      <c r="B72" s="170" t="s">
        <v>448</v>
      </c>
      <c r="C72" s="284" t="s">
        <v>449</v>
      </c>
      <c r="D72" s="171" t="s">
        <v>13</v>
      </c>
      <c r="E72" s="172">
        <v>75000</v>
      </c>
    </row>
    <row r="73" spans="1:5" s="169" customFormat="1" ht="19.5" customHeight="1">
      <c r="A73" s="155" t="s">
        <v>153</v>
      </c>
      <c r="B73" s="156" t="s">
        <v>450</v>
      </c>
      <c r="C73" s="285"/>
      <c r="D73" s="148"/>
      <c r="E73" s="160"/>
    </row>
    <row r="74" spans="1:5" s="165" customFormat="1" ht="42" customHeight="1">
      <c r="A74" s="158">
        <v>1</v>
      </c>
      <c r="B74" s="162" t="s">
        <v>451</v>
      </c>
      <c r="C74" s="282" t="s">
        <v>452</v>
      </c>
      <c r="D74" s="163" t="s">
        <v>13</v>
      </c>
      <c r="E74" s="164">
        <v>190000</v>
      </c>
    </row>
    <row r="75" spans="1:5" s="165" customFormat="1" ht="49.5" customHeight="1">
      <c r="A75" s="454">
        <v>2</v>
      </c>
      <c r="B75" s="451" t="s">
        <v>453</v>
      </c>
      <c r="C75" s="283" t="s">
        <v>454</v>
      </c>
      <c r="D75" s="167" t="s">
        <v>13</v>
      </c>
      <c r="E75" s="168">
        <v>146000</v>
      </c>
    </row>
    <row r="76" spans="1:5" s="165" customFormat="1" ht="42.75" customHeight="1">
      <c r="A76" s="454"/>
      <c r="B76" s="451"/>
      <c r="C76" s="283" t="s">
        <v>455</v>
      </c>
      <c r="D76" s="167" t="s">
        <v>13</v>
      </c>
      <c r="E76" s="168">
        <v>157000</v>
      </c>
    </row>
    <row r="77" spans="1:5" s="165" customFormat="1" ht="45" customHeight="1">
      <c r="A77" s="454"/>
      <c r="B77" s="451"/>
      <c r="C77" s="283" t="s">
        <v>456</v>
      </c>
      <c r="D77" s="167" t="s">
        <v>13</v>
      </c>
      <c r="E77" s="168">
        <v>48000</v>
      </c>
    </row>
    <row r="78" spans="1:5" s="165" customFormat="1" ht="49.5" customHeight="1">
      <c r="A78" s="454"/>
      <c r="B78" s="451"/>
      <c r="C78" s="283" t="s">
        <v>457</v>
      </c>
      <c r="D78" s="167" t="s">
        <v>13</v>
      </c>
      <c r="E78" s="168">
        <v>55000</v>
      </c>
    </row>
    <row r="79" spans="1:5" s="165" customFormat="1" ht="43.5" customHeight="1">
      <c r="A79" s="454"/>
      <c r="B79" s="451"/>
      <c r="C79" s="283" t="s">
        <v>458</v>
      </c>
      <c r="D79" s="167" t="s">
        <v>13</v>
      </c>
      <c r="E79" s="168">
        <v>30000</v>
      </c>
    </row>
    <row r="80" spans="1:5" s="165" customFormat="1" ht="57.75" customHeight="1">
      <c r="A80" s="159">
        <v>3</v>
      </c>
      <c r="B80" s="170" t="s">
        <v>464</v>
      </c>
      <c r="C80" s="284" t="s">
        <v>465</v>
      </c>
      <c r="D80" s="171" t="s">
        <v>13</v>
      </c>
      <c r="E80" s="172">
        <v>55000</v>
      </c>
    </row>
    <row r="81" spans="1:5" s="169" customFormat="1" ht="18" customHeight="1">
      <c r="A81" s="155" t="s">
        <v>160</v>
      </c>
      <c r="B81" s="156" t="s">
        <v>463</v>
      </c>
      <c r="C81" s="286"/>
      <c r="D81" s="148"/>
      <c r="E81" s="160"/>
    </row>
    <row r="82" spans="1:5" s="165" customFormat="1" ht="55.5" customHeight="1">
      <c r="A82" s="158">
        <v>1</v>
      </c>
      <c r="B82" s="162" t="s">
        <v>466</v>
      </c>
      <c r="C82" s="282" t="s">
        <v>467</v>
      </c>
      <c r="D82" s="163" t="s">
        <v>13</v>
      </c>
      <c r="E82" s="164">
        <v>205000</v>
      </c>
    </row>
    <row r="83" spans="1:5" s="165" customFormat="1" ht="54.75" customHeight="1">
      <c r="A83" s="157">
        <v>2</v>
      </c>
      <c r="B83" s="166" t="s">
        <v>468</v>
      </c>
      <c r="C83" s="283" t="s">
        <v>469</v>
      </c>
      <c r="D83" s="167" t="s">
        <v>13</v>
      </c>
      <c r="E83" s="168">
        <v>203000</v>
      </c>
    </row>
    <row r="84" spans="1:5" s="165" customFormat="1" ht="47.25" customHeight="1">
      <c r="A84" s="454">
        <v>3</v>
      </c>
      <c r="B84" s="451" t="s">
        <v>470</v>
      </c>
      <c r="C84" s="283" t="s">
        <v>471</v>
      </c>
      <c r="D84" s="167" t="s">
        <v>13</v>
      </c>
      <c r="E84" s="168">
        <v>180000</v>
      </c>
    </row>
    <row r="85" spans="1:5" s="165" customFormat="1" ht="54.75" customHeight="1">
      <c r="A85" s="454"/>
      <c r="B85" s="451"/>
      <c r="C85" s="283" t="s">
        <v>472</v>
      </c>
      <c r="D85" s="167" t="s">
        <v>13</v>
      </c>
      <c r="E85" s="168">
        <v>198000</v>
      </c>
    </row>
    <row r="86" spans="1:5" s="165" customFormat="1" ht="50.25" customHeight="1">
      <c r="A86" s="454">
        <v>4</v>
      </c>
      <c r="B86" s="451" t="s">
        <v>473</v>
      </c>
      <c r="C86" s="283" t="s">
        <v>474</v>
      </c>
      <c r="D86" s="167" t="s">
        <v>13</v>
      </c>
      <c r="E86" s="168">
        <v>88000</v>
      </c>
    </row>
    <row r="87" spans="1:5" s="165" customFormat="1" ht="44.25" customHeight="1">
      <c r="A87" s="460"/>
      <c r="B87" s="452"/>
      <c r="C87" s="284" t="s">
        <v>475</v>
      </c>
      <c r="D87" s="171" t="s">
        <v>13</v>
      </c>
      <c r="E87" s="172">
        <v>95000</v>
      </c>
    </row>
    <row r="88" spans="1:5" s="169" customFormat="1" ht="20.25" customHeight="1">
      <c r="A88" s="155" t="s">
        <v>165</v>
      </c>
      <c r="B88" s="161" t="s">
        <v>476</v>
      </c>
      <c r="C88" s="285"/>
      <c r="D88" s="148"/>
      <c r="E88" s="160"/>
    </row>
    <row r="89" spans="1:5" s="165" customFormat="1" ht="45" customHeight="1">
      <c r="A89" s="465">
        <v>1</v>
      </c>
      <c r="B89" s="466" t="s">
        <v>477</v>
      </c>
      <c r="C89" s="467" t="s">
        <v>478</v>
      </c>
      <c r="D89" s="468" t="s">
        <v>13</v>
      </c>
      <c r="E89" s="469">
        <v>123000</v>
      </c>
    </row>
    <row r="90" spans="1:5" s="165" customFormat="1" ht="36.75" customHeight="1">
      <c r="A90" s="454">
        <v>2</v>
      </c>
      <c r="B90" s="451" t="s">
        <v>459</v>
      </c>
      <c r="C90" s="283" t="s">
        <v>460</v>
      </c>
      <c r="D90" s="167" t="s">
        <v>13</v>
      </c>
      <c r="E90" s="168">
        <v>12000</v>
      </c>
    </row>
    <row r="91" spans="1:5" s="165" customFormat="1" ht="31.5" customHeight="1">
      <c r="A91" s="454"/>
      <c r="B91" s="451"/>
      <c r="C91" s="283" t="s">
        <v>461</v>
      </c>
      <c r="D91" s="167" t="s">
        <v>13</v>
      </c>
      <c r="E91" s="168">
        <v>10000</v>
      </c>
    </row>
    <row r="92" spans="1:5" s="165" customFormat="1" ht="43.5" customHeight="1">
      <c r="A92" s="455"/>
      <c r="B92" s="453"/>
      <c r="C92" s="287" t="s">
        <v>462</v>
      </c>
      <c r="D92" s="173" t="s">
        <v>13</v>
      </c>
      <c r="E92" s="174">
        <v>8000</v>
      </c>
    </row>
  </sheetData>
  <mergeCells count="13">
    <mergeCell ref="B90:B92"/>
    <mergeCell ref="A90:A92"/>
    <mergeCell ref="B30:E30"/>
    <mergeCell ref="B8:E8"/>
    <mergeCell ref="B67:E67"/>
    <mergeCell ref="B75:B79"/>
    <mergeCell ref="A75:A79"/>
    <mergeCell ref="A86:A87"/>
    <mergeCell ref="A84:A85"/>
    <mergeCell ref="A5:E5"/>
    <mergeCell ref="B84:B85"/>
    <mergeCell ref="B86:B87"/>
    <mergeCell ref="A4:E4"/>
  </mergeCells>
  <printOptions/>
  <pageMargins left="0.58" right="0.25" top="0.43" bottom="0.23" header="0.38" footer="0.23"/>
  <pageSetup horizontalDpi="600" verticalDpi="600" orientation="portrait" paperSize="9" scale="92" r:id="rId1"/>
  <headerFooter alignWithMargins="0">
    <oddFooter>&amp;CPage &amp;P&amp;R&amp;F</oddFooter>
  </headerFooter>
</worksheet>
</file>

<file path=xl/worksheets/sheet7.xml><?xml version="1.0" encoding="utf-8"?>
<worksheet xmlns="http://schemas.openxmlformats.org/spreadsheetml/2006/main" xmlns:r="http://schemas.openxmlformats.org/officeDocument/2006/relationships">
  <sheetPr>
    <tabColor indexed="13"/>
  </sheetPr>
  <dimension ref="A1:L22"/>
  <sheetViews>
    <sheetView tabSelected="1" workbookViewId="0" topLeftCell="A1">
      <pane ySplit="1" topLeftCell="BM2" activePane="bottomLeft" state="frozen"/>
      <selection pane="topLeft" activeCell="A1" sqref="A1"/>
      <selection pane="bottomLeft" activeCell="H19" sqref="H19"/>
    </sheetView>
  </sheetViews>
  <sheetFormatPr defaultColWidth="9.140625" defaultRowHeight="12.75"/>
  <cols>
    <col min="1" max="1" width="5.140625" style="0" customWidth="1"/>
    <col min="2" max="2" width="35.28125" style="0" customWidth="1"/>
    <col min="3" max="3" width="6.28125" style="0" customWidth="1"/>
    <col min="4" max="4" width="7.28125" style="0" customWidth="1"/>
    <col min="5" max="5" width="11.00390625" style="0" customWidth="1"/>
    <col min="6" max="6" width="10.8515625" style="0" customWidth="1"/>
    <col min="7" max="7" width="11.28125" style="0" customWidth="1"/>
    <col min="8" max="9" width="10.8515625" style="0" customWidth="1"/>
    <col min="10" max="10" width="11.140625" style="0" customWidth="1"/>
    <col min="11" max="11" width="10.00390625" style="0" customWidth="1"/>
    <col min="12" max="12" width="11.57421875" style="0" customWidth="1"/>
  </cols>
  <sheetData>
    <row r="1" spans="1:12" ht="48" customHeight="1">
      <c r="A1" s="8" t="s">
        <v>529</v>
      </c>
      <c r="B1" s="9" t="s">
        <v>85</v>
      </c>
      <c r="C1" s="9" t="s">
        <v>1</v>
      </c>
      <c r="D1" s="10" t="s">
        <v>2</v>
      </c>
      <c r="E1" s="1" t="s">
        <v>3</v>
      </c>
      <c r="F1" s="1" t="s">
        <v>4</v>
      </c>
      <c r="G1" s="1" t="s">
        <v>5</v>
      </c>
      <c r="H1" s="11" t="s">
        <v>6</v>
      </c>
      <c r="I1" s="11" t="s">
        <v>7</v>
      </c>
      <c r="J1" s="11" t="s">
        <v>8</v>
      </c>
      <c r="K1" s="11" t="s">
        <v>9</v>
      </c>
      <c r="L1" s="11" t="s">
        <v>10</v>
      </c>
    </row>
    <row r="2" spans="1:12" ht="18" customHeight="1">
      <c r="A2" s="337" t="s">
        <v>628</v>
      </c>
      <c r="B2" s="337" t="s">
        <v>629</v>
      </c>
      <c r="C2" s="337" t="s">
        <v>630</v>
      </c>
      <c r="D2" s="337" t="s">
        <v>631</v>
      </c>
      <c r="E2" s="337" t="s">
        <v>632</v>
      </c>
      <c r="F2" s="337" t="s">
        <v>637</v>
      </c>
      <c r="G2" s="337" t="s">
        <v>638</v>
      </c>
      <c r="H2" s="337" t="s">
        <v>639</v>
      </c>
      <c r="I2" s="337" t="s">
        <v>640</v>
      </c>
      <c r="J2" s="337" t="s">
        <v>641</v>
      </c>
      <c r="K2" s="337" t="s">
        <v>642</v>
      </c>
      <c r="L2" s="337" t="s">
        <v>643</v>
      </c>
    </row>
    <row r="3" spans="1:12" s="64" customFormat="1" ht="24.75" customHeight="1">
      <c r="A3" s="147">
        <v>7</v>
      </c>
      <c r="B3" s="461" t="s">
        <v>256</v>
      </c>
      <c r="C3" s="461"/>
      <c r="D3" s="461"/>
      <c r="E3" s="461"/>
      <c r="F3" s="461"/>
      <c r="G3" s="461"/>
      <c r="H3" s="461"/>
      <c r="I3" s="461"/>
      <c r="J3" s="461"/>
      <c r="K3" s="461"/>
      <c r="L3" s="461"/>
    </row>
    <row r="4" spans="1:12" s="64" customFormat="1" ht="21" customHeight="1">
      <c r="A4" s="34" t="s">
        <v>140</v>
      </c>
      <c r="B4" s="462" t="s">
        <v>255</v>
      </c>
      <c r="C4" s="463"/>
      <c r="D4" s="463"/>
      <c r="E4" s="463"/>
      <c r="F4" s="463"/>
      <c r="G4" s="463"/>
      <c r="H4" s="463"/>
      <c r="I4" s="463"/>
      <c r="J4" s="463"/>
      <c r="K4" s="463"/>
      <c r="L4" s="464"/>
    </row>
    <row r="5" spans="1:12" s="64" customFormat="1" ht="22.5" customHeight="1">
      <c r="A5" s="34"/>
      <c r="B5" s="35" t="s">
        <v>257</v>
      </c>
      <c r="C5" s="36"/>
      <c r="D5" s="37" t="s">
        <v>13</v>
      </c>
      <c r="E5" s="62">
        <v>16930</v>
      </c>
      <c r="F5" s="62">
        <v>16980</v>
      </c>
      <c r="G5" s="62">
        <v>17010</v>
      </c>
      <c r="H5" s="62">
        <v>16950</v>
      </c>
      <c r="I5" s="63">
        <v>16970</v>
      </c>
      <c r="J5" s="62">
        <v>16980</v>
      </c>
      <c r="K5" s="62">
        <v>17010</v>
      </c>
      <c r="L5" s="62">
        <v>17050</v>
      </c>
    </row>
    <row r="6" spans="1:12" s="64" customFormat="1" ht="22.5" customHeight="1">
      <c r="A6" s="15"/>
      <c r="B6" s="27" t="s">
        <v>258</v>
      </c>
      <c r="C6" s="14"/>
      <c r="D6" s="28" t="s">
        <v>13</v>
      </c>
      <c r="E6" s="29">
        <v>17030</v>
      </c>
      <c r="F6" s="29">
        <v>17080</v>
      </c>
      <c r="G6" s="29">
        <v>17110</v>
      </c>
      <c r="H6" s="29">
        <v>17050</v>
      </c>
      <c r="I6" s="30">
        <v>17070</v>
      </c>
      <c r="J6" s="29">
        <v>17080</v>
      </c>
      <c r="K6" s="29">
        <v>17110</v>
      </c>
      <c r="L6" s="29">
        <v>17150</v>
      </c>
    </row>
    <row r="7" spans="1:12" s="64" customFormat="1" ht="22.5" customHeight="1">
      <c r="A7" s="15"/>
      <c r="B7" s="27" t="s">
        <v>259</v>
      </c>
      <c r="C7" s="14"/>
      <c r="D7" s="28" t="s">
        <v>13</v>
      </c>
      <c r="E7" s="29">
        <v>17030</v>
      </c>
      <c r="F7" s="29">
        <v>17080</v>
      </c>
      <c r="G7" s="29">
        <v>17110</v>
      </c>
      <c r="H7" s="29">
        <v>17050</v>
      </c>
      <c r="I7" s="30">
        <v>17070</v>
      </c>
      <c r="J7" s="29">
        <v>17080</v>
      </c>
      <c r="K7" s="29">
        <v>17110</v>
      </c>
      <c r="L7" s="29">
        <v>17150</v>
      </c>
    </row>
    <row r="8" spans="1:12" s="64" customFormat="1" ht="22.5" customHeight="1">
      <c r="A8" s="15"/>
      <c r="B8" s="27" t="s">
        <v>260</v>
      </c>
      <c r="C8" s="14"/>
      <c r="D8" s="28" t="s">
        <v>13</v>
      </c>
      <c r="E8" s="29">
        <v>16980</v>
      </c>
      <c r="F8" s="29">
        <v>17030</v>
      </c>
      <c r="G8" s="29">
        <v>17060</v>
      </c>
      <c r="H8" s="29">
        <v>17000</v>
      </c>
      <c r="I8" s="30">
        <v>17020</v>
      </c>
      <c r="J8" s="29">
        <v>17030</v>
      </c>
      <c r="K8" s="29">
        <v>17060</v>
      </c>
      <c r="L8" s="29">
        <v>17100</v>
      </c>
    </row>
    <row r="9" spans="1:12" s="64" customFormat="1" ht="22.5" customHeight="1">
      <c r="A9" s="19"/>
      <c r="B9" s="20" t="s">
        <v>261</v>
      </c>
      <c r="C9" s="21"/>
      <c r="D9" s="7" t="s">
        <v>13</v>
      </c>
      <c r="E9" s="24">
        <v>16930</v>
      </c>
      <c r="F9" s="24">
        <v>16980</v>
      </c>
      <c r="G9" s="24">
        <v>17010</v>
      </c>
      <c r="H9" s="24">
        <v>16950</v>
      </c>
      <c r="I9" s="25">
        <v>16970</v>
      </c>
      <c r="J9" s="24">
        <v>16980</v>
      </c>
      <c r="K9" s="24">
        <v>17010</v>
      </c>
      <c r="L9" s="24">
        <v>17050</v>
      </c>
    </row>
    <row r="10" spans="1:12" ht="24" customHeight="1">
      <c r="A10" s="146">
        <v>8</v>
      </c>
      <c r="B10" s="413" t="s">
        <v>633</v>
      </c>
      <c r="C10" s="414"/>
      <c r="D10" s="414"/>
      <c r="E10" s="414"/>
      <c r="F10" s="414"/>
      <c r="G10" s="414"/>
      <c r="H10" s="414"/>
      <c r="I10" s="414"/>
      <c r="J10" s="414"/>
      <c r="K10" s="414"/>
      <c r="L10" s="415"/>
    </row>
    <row r="11" spans="1:12" ht="22.5" customHeight="1">
      <c r="A11" s="155" t="s">
        <v>140</v>
      </c>
      <c r="B11" s="462" t="s">
        <v>484</v>
      </c>
      <c r="C11" s="463"/>
      <c r="D11" s="463"/>
      <c r="E11" s="463"/>
      <c r="F11" s="463"/>
      <c r="G11" s="463"/>
      <c r="H11" s="463"/>
      <c r="I11" s="463"/>
      <c r="J11" s="463"/>
      <c r="K11" s="463"/>
      <c r="L11" s="464"/>
    </row>
    <row r="12" spans="1:12" s="64" customFormat="1" ht="22.5" customHeight="1">
      <c r="A12" s="34"/>
      <c r="B12" s="35" t="s">
        <v>257</v>
      </c>
      <c r="C12" s="36"/>
      <c r="D12" s="37" t="s">
        <v>13</v>
      </c>
      <c r="E12" s="62"/>
      <c r="F12" s="62"/>
      <c r="G12" s="62"/>
      <c r="H12" s="62">
        <v>16500</v>
      </c>
      <c r="I12" s="63"/>
      <c r="J12" s="62"/>
      <c r="K12" s="321"/>
      <c r="L12" s="62"/>
    </row>
    <row r="13" spans="1:12" s="64" customFormat="1" ht="22.5" customHeight="1">
      <c r="A13" s="15"/>
      <c r="B13" s="27" t="s">
        <v>258</v>
      </c>
      <c r="C13" s="14"/>
      <c r="D13" s="28" t="s">
        <v>13</v>
      </c>
      <c r="E13" s="29"/>
      <c r="F13" s="29"/>
      <c r="G13" s="29"/>
      <c r="H13" s="29">
        <v>16500</v>
      </c>
      <c r="I13" s="30"/>
      <c r="J13" s="29"/>
      <c r="K13" s="49"/>
      <c r="L13" s="29"/>
    </row>
    <row r="14" spans="1:12" s="64" customFormat="1" ht="22.5" customHeight="1">
      <c r="A14" s="15"/>
      <c r="B14" s="27" t="s">
        <v>259</v>
      </c>
      <c r="C14" s="14"/>
      <c r="D14" s="28" t="s">
        <v>13</v>
      </c>
      <c r="E14" s="29"/>
      <c r="F14" s="29"/>
      <c r="G14" s="29"/>
      <c r="H14" s="29">
        <v>16400</v>
      </c>
      <c r="I14" s="30"/>
      <c r="J14" s="29"/>
      <c r="K14" s="49"/>
      <c r="L14" s="29"/>
    </row>
    <row r="15" spans="1:12" s="64" customFormat="1" ht="22.5" customHeight="1">
      <c r="A15" s="15"/>
      <c r="B15" s="27" t="s">
        <v>260</v>
      </c>
      <c r="C15" s="14"/>
      <c r="D15" s="28" t="s">
        <v>13</v>
      </c>
      <c r="E15" s="29"/>
      <c r="F15" s="29"/>
      <c r="G15" s="29"/>
      <c r="H15" s="29">
        <v>16200</v>
      </c>
      <c r="I15" s="30"/>
      <c r="J15" s="29"/>
      <c r="K15" s="49"/>
      <c r="L15" s="29"/>
    </row>
    <row r="16" spans="1:12" s="64" customFormat="1" ht="22.5" customHeight="1">
      <c r="A16" s="38"/>
      <c r="B16" s="17" t="s">
        <v>261</v>
      </c>
      <c r="C16" s="322"/>
      <c r="D16" s="16" t="s">
        <v>13</v>
      </c>
      <c r="E16" s="323"/>
      <c r="F16" s="323"/>
      <c r="G16" s="323"/>
      <c r="H16" s="323">
        <v>16500</v>
      </c>
      <c r="I16" s="324"/>
      <c r="J16" s="323"/>
      <c r="K16" s="325"/>
      <c r="L16" s="323"/>
    </row>
    <row r="17" spans="1:12" ht="22.5" customHeight="1">
      <c r="A17" s="155" t="s">
        <v>140</v>
      </c>
      <c r="B17" s="462" t="s">
        <v>485</v>
      </c>
      <c r="C17" s="463"/>
      <c r="D17" s="463"/>
      <c r="E17" s="463"/>
      <c r="F17" s="463"/>
      <c r="G17" s="463"/>
      <c r="H17" s="463"/>
      <c r="I17" s="463"/>
      <c r="J17" s="463"/>
      <c r="K17" s="463"/>
      <c r="L17" s="464"/>
    </row>
    <row r="18" spans="1:12" s="64" customFormat="1" ht="22.5" customHeight="1">
      <c r="A18" s="34"/>
      <c r="B18" s="35" t="s">
        <v>486</v>
      </c>
      <c r="C18" s="36"/>
      <c r="D18" s="37" t="s">
        <v>13</v>
      </c>
      <c r="E18" s="62"/>
      <c r="F18" s="62"/>
      <c r="G18" s="62"/>
      <c r="H18" s="62">
        <v>1500</v>
      </c>
      <c r="I18" s="63"/>
      <c r="J18" s="62"/>
      <c r="K18" s="321"/>
      <c r="L18" s="62"/>
    </row>
    <row r="19" spans="1:12" s="64" customFormat="1" ht="22.5" customHeight="1">
      <c r="A19" s="15"/>
      <c r="B19" s="27" t="s">
        <v>487</v>
      </c>
      <c r="C19" s="14"/>
      <c r="D19" s="28" t="s">
        <v>13</v>
      </c>
      <c r="E19" s="29"/>
      <c r="F19" s="29"/>
      <c r="G19" s="29"/>
      <c r="H19" s="29">
        <v>1560</v>
      </c>
      <c r="I19" s="30"/>
      <c r="J19" s="29"/>
      <c r="K19" s="49"/>
      <c r="L19" s="29"/>
    </row>
    <row r="20" spans="1:12" s="64" customFormat="1" ht="22.5" customHeight="1">
      <c r="A20" s="15"/>
      <c r="B20" s="27" t="s">
        <v>488</v>
      </c>
      <c r="C20" s="14"/>
      <c r="D20" s="28" t="s">
        <v>13</v>
      </c>
      <c r="E20" s="29"/>
      <c r="F20" s="29"/>
      <c r="G20" s="29"/>
      <c r="H20" s="29">
        <v>1440</v>
      </c>
      <c r="I20" s="30"/>
      <c r="J20" s="29"/>
      <c r="K20" s="49"/>
      <c r="L20" s="29"/>
    </row>
    <row r="21" spans="1:12" s="64" customFormat="1" ht="22.5" customHeight="1">
      <c r="A21" s="314"/>
      <c r="B21" s="315" t="s">
        <v>489</v>
      </c>
      <c r="C21" s="316"/>
      <c r="D21" s="317" t="s">
        <v>13</v>
      </c>
      <c r="E21" s="318"/>
      <c r="F21" s="318"/>
      <c r="G21" s="318"/>
      <c r="H21" s="318">
        <v>1500</v>
      </c>
      <c r="I21" s="319"/>
      <c r="J21" s="318"/>
      <c r="K21" s="320"/>
      <c r="L21" s="318"/>
    </row>
    <row r="22" ht="15.75">
      <c r="D22" s="248"/>
    </row>
  </sheetData>
  <mergeCells count="5">
    <mergeCell ref="B3:L3"/>
    <mergeCell ref="B11:L11"/>
    <mergeCell ref="B17:L17"/>
    <mergeCell ref="B10:L10"/>
    <mergeCell ref="B4:L4"/>
  </mergeCells>
  <printOptions/>
  <pageMargins left="0.53" right="0.24" top="0.28" bottom="0" header="0.37" footer="0.22"/>
  <pageSetup horizontalDpi="600" verticalDpi="600" orientation="landscape" paperSize="9" r:id="rId2"/>
  <headerFooter alignWithMargins="0">
    <oddFooter>&amp;CPage &amp;P&amp;R&amp;F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Aulac</dc:creator>
  <cp:keywords/>
  <dc:description/>
  <cp:lastModifiedBy>Sky123.Org</cp:lastModifiedBy>
  <cp:lastPrinted>2019-05-02T07:07:48Z</cp:lastPrinted>
  <dcterms:created xsi:type="dcterms:W3CDTF">2016-07-06T06:32:41Z</dcterms:created>
  <dcterms:modified xsi:type="dcterms:W3CDTF">2019-05-02T07:14:59Z</dcterms:modified>
  <cp:category/>
  <cp:version/>
  <cp:contentType/>
  <cp:contentStatus/>
</cp:coreProperties>
</file>